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4370" windowHeight="9510" activeTab="0"/>
  </bookViews>
  <sheets>
    <sheet name="差圧式ALT" sheetId="1" r:id="rId1"/>
  </sheets>
  <definedNames>
    <definedName name="_xlnm.Print_Area" localSheetId="0">'差圧式ALT'!$A$1:$Q$63</definedName>
  </definedNames>
  <calcPr fullCalcOnLoad="1"/>
</workbook>
</file>

<file path=xl/sharedStrings.xml><?xml version="1.0" encoding="utf-8"?>
<sst xmlns="http://schemas.openxmlformats.org/spreadsheetml/2006/main" count="68" uniqueCount="54">
  <si>
    <t>Pa abs</t>
  </si>
  <si>
    <t>mL/Pa</t>
  </si>
  <si>
    <t>kPa</t>
  </si>
  <si>
    <t>mL</t>
  </si>
  <si>
    <t>s</t>
  </si>
  <si>
    <t>Q</t>
  </si>
  <si>
    <t>atm mL/min</t>
  </si>
  <si>
    <t>Pa</t>
  </si>
  <si>
    <t>a</t>
  </si>
  <si>
    <t>b</t>
  </si>
  <si>
    <r>
      <rPr>
        <sz val="10"/>
        <rFont val="ＭＳ ゴシック"/>
        <family val="3"/>
      </rPr>
      <t>・</t>
    </r>
  </si>
  <si>
    <r>
      <rPr>
        <sz val="10"/>
        <rFont val="ＭＳ ゴシック"/>
        <family val="3"/>
      </rPr>
      <t>ｔ</t>
    </r>
  </si>
  <si>
    <r>
      <t>Pa</t>
    </r>
    <r>
      <rPr>
        <sz val="10"/>
        <rFont val="ＭＳ ゴシック"/>
        <family val="3"/>
      </rPr>
      <t>・</t>
    </r>
    <r>
      <rPr>
        <sz val="10"/>
        <rFont val="Times New Roman"/>
        <family val="1"/>
      </rPr>
      <t>m</t>
    </r>
    <r>
      <rPr>
        <vertAlign val="superscript"/>
        <sz val="10"/>
        <rFont val="Times New Roman"/>
        <family val="1"/>
      </rPr>
      <t>3</t>
    </r>
    <r>
      <rPr>
        <sz val="10"/>
        <rFont val="Times New Roman"/>
        <family val="1"/>
      </rPr>
      <t>/s</t>
    </r>
  </si>
  <si>
    <r>
      <rPr>
        <sz val="10"/>
        <rFont val="ＭＳ ゴシック"/>
        <family val="3"/>
      </rPr>
      <t>⊿</t>
    </r>
    <r>
      <rPr>
        <sz val="10"/>
        <rFont val="Times New Roman"/>
        <family val="1"/>
      </rPr>
      <t>P</t>
    </r>
  </si>
  <si>
    <r>
      <rPr>
        <sz val="10"/>
        <color indexed="8"/>
        <rFont val="ＭＳ ゴシック"/>
        <family val="3"/>
      </rPr>
      <t>⊿</t>
    </r>
    <r>
      <rPr>
        <sz val="10"/>
        <color indexed="8"/>
        <rFont val="Times New Roman"/>
        <family val="1"/>
      </rPr>
      <t>P</t>
    </r>
  </si>
  <si>
    <t>参考値</t>
  </si>
  <si>
    <t>atm mL/min</t>
  </si>
  <si>
    <t>検出差圧</t>
  </si>
  <si>
    <r>
      <rPr>
        <b/>
        <sz val="10"/>
        <color indexed="12"/>
        <rFont val="ＭＳ ゴシック"/>
        <family val="3"/>
      </rPr>
      <t>青い文字</t>
    </r>
    <r>
      <rPr>
        <sz val="10"/>
        <rFont val="ＭＳ ゴシック"/>
        <family val="3"/>
      </rPr>
      <t>の欄に条件を入力して下さい。</t>
    </r>
    <r>
      <rPr>
        <b/>
        <sz val="10"/>
        <color indexed="10"/>
        <rFont val="ＭＳ ゴシック"/>
        <family val="3"/>
      </rPr>
      <t>赤い文字</t>
    </r>
    <r>
      <rPr>
        <sz val="10"/>
        <rFont val="ＭＳ ゴシック"/>
        <family val="3"/>
      </rPr>
      <t>の欄に計算結果が出ます。</t>
    </r>
  </si>
  <si>
    <t>2-1 漏れ量と検出差圧の関係（差圧式エアリークテスタ）</t>
  </si>
  <si>
    <r>
      <t>資料：テクニカル・マニュアル　差圧式：</t>
    </r>
    <r>
      <rPr>
        <sz val="10"/>
        <rFont val="Times New Roman"/>
        <family val="1"/>
      </rPr>
      <t>P.11</t>
    </r>
    <r>
      <rPr>
        <sz val="10"/>
        <rFont val="ＭＳ ゴシック"/>
        <family val="3"/>
      </rPr>
      <t>～</t>
    </r>
    <r>
      <rPr>
        <sz val="10"/>
        <rFont val="Times New Roman"/>
        <family val="1"/>
      </rPr>
      <t>13</t>
    </r>
  </si>
  <si>
    <t>差圧式エアリークテスタを使用する際の漏れ量と検出差圧量の関係を表示します。</t>
  </si>
  <si>
    <t>マスタ内容積が小さい場合、感度が低下します。その様子を図1に示します。</t>
  </si>
  <si>
    <t>実際の測定では、容積や温度の変動（外乱）などにより計算値と異なることがあります。</t>
  </si>
  <si>
    <t>差圧式エアリークテスタで判別が困難な漏れ量の場合は水素リークなど、より感度の高い試験方法を検討してください。</t>
  </si>
  <si>
    <r>
      <t>テスト圧力の単位は</t>
    </r>
    <r>
      <rPr>
        <sz val="10"/>
        <rFont val="Times New Roman"/>
        <family val="1"/>
      </rPr>
      <t xml:space="preserve"> kPa </t>
    </r>
    <r>
      <rPr>
        <sz val="10"/>
        <rFont val="ＭＳ ゴシック"/>
        <family val="3"/>
      </rPr>
      <t>です。漏れ量の単位は</t>
    </r>
    <r>
      <rPr>
        <sz val="10"/>
        <rFont val="Times New Roman"/>
        <family val="1"/>
      </rPr>
      <t>atm mL/min</t>
    </r>
    <r>
      <rPr>
        <sz val="10"/>
        <rFont val="ＭＳ ゴシック"/>
        <family val="3"/>
      </rPr>
      <t xml:space="preserve"> です。</t>
    </r>
  </si>
  <si>
    <r>
      <rPr>
        <sz val="10"/>
        <rFont val="Times New Roman"/>
        <family val="1"/>
      </rPr>
      <t>a</t>
    </r>
    <r>
      <rPr>
        <sz val="10"/>
        <rFont val="ＭＳ ゴシック"/>
        <family val="3"/>
      </rPr>
      <t xml:space="preserve"> 漏れ量から検出差圧を、</t>
    </r>
    <r>
      <rPr>
        <sz val="10"/>
        <rFont val="Times New Roman"/>
        <family val="1"/>
      </rPr>
      <t xml:space="preserve"> b</t>
    </r>
    <r>
      <rPr>
        <sz val="10"/>
        <rFont val="ＭＳ ゴシック"/>
        <family val="3"/>
      </rPr>
      <t xml:space="preserve"> 検出差圧から漏れ量を計算します。</t>
    </r>
  </si>
  <si>
    <t>この計算は、漏れ以外の要因で差圧（降下圧）が変化することが無いものとして計算しています。</t>
  </si>
  <si>
    <t>大気圧力</t>
  </si>
  <si>
    <t>センサー係数</t>
  </si>
  <si>
    <t>テスト圧力（ｹﾞｰｼﾞ圧）</t>
  </si>
  <si>
    <t>ワーク内容積</t>
  </si>
  <si>
    <t>マスタ内容積</t>
  </si>
  <si>
    <t>検出時間</t>
  </si>
  <si>
    <t>漏れ量から検出差圧を算出する</t>
  </si>
  <si>
    <t>漏れ量</t>
  </si>
  <si>
    <t>検出差圧から漏れ量を算出する</t>
  </si>
  <si>
    <r>
      <rPr>
        <sz val="10"/>
        <color indexed="8"/>
        <rFont val="MSゴシック"/>
        <family val="3"/>
      </rPr>
      <t>検出差圧</t>
    </r>
  </si>
  <si>
    <r>
      <rPr>
        <sz val="10"/>
        <color indexed="8"/>
        <rFont val="MSゴシック"/>
        <family val="3"/>
      </rPr>
      <t>漏れ量</t>
    </r>
  </si>
  <si>
    <t>計算は下記の式より行っています。</t>
  </si>
  <si>
    <r>
      <rPr>
        <sz val="10"/>
        <rFont val="Times New Roman"/>
        <family val="1"/>
      </rPr>
      <t xml:space="preserve">Pa/s </t>
    </r>
    <r>
      <rPr>
        <sz val="10"/>
        <rFont val="MSゴシック"/>
        <family val="3"/>
      </rPr>
      <t>の際は</t>
    </r>
    <r>
      <rPr>
        <sz val="10"/>
        <rFont val="Times New Roman"/>
        <family val="1"/>
      </rPr>
      <t xml:space="preserve"> 1s</t>
    </r>
    <r>
      <rPr>
        <sz val="10"/>
        <rFont val="MSゴシック"/>
        <family val="3"/>
      </rPr>
      <t>、</t>
    </r>
    <r>
      <rPr>
        <sz val="10"/>
        <rFont val="Times New Roman"/>
        <family val="1"/>
      </rPr>
      <t>Pa/min</t>
    </r>
    <r>
      <rPr>
        <sz val="10"/>
        <rFont val="MSゴシック"/>
        <family val="3"/>
      </rPr>
      <t xml:space="preserve"> の際は</t>
    </r>
    <r>
      <rPr>
        <sz val="10"/>
        <rFont val="Times New Roman"/>
        <family val="1"/>
      </rPr>
      <t xml:space="preserve"> 60s </t>
    </r>
    <r>
      <rPr>
        <sz val="10"/>
        <rFont val="MSゴシック"/>
        <family val="3"/>
      </rPr>
      <t>を入力してください。</t>
    </r>
  </si>
  <si>
    <t>マスター
内容積</t>
  </si>
  <si>
    <r>
      <t xml:space="preserve">マスタ容積
</t>
    </r>
    <r>
      <rPr>
        <sz val="10"/>
        <rFont val="Times New Roman"/>
        <family val="1"/>
      </rPr>
      <t>FL-610</t>
    </r>
    <r>
      <rPr>
        <sz val="10"/>
        <rFont val="MSゴシック"/>
        <family val="3"/>
      </rPr>
      <t>：</t>
    </r>
    <r>
      <rPr>
        <sz val="10"/>
        <rFont val="Times New Roman"/>
        <family val="1"/>
      </rPr>
      <t>28 mL</t>
    </r>
    <r>
      <rPr>
        <sz val="10"/>
        <rFont val="MSゴシック"/>
        <family val="3"/>
      </rPr>
      <t xml:space="preserve">
</t>
    </r>
    <r>
      <rPr>
        <sz val="10"/>
        <rFont val="Times New Roman"/>
        <family val="1"/>
      </rPr>
      <t>FL-611</t>
    </r>
    <r>
      <rPr>
        <sz val="10"/>
        <rFont val="MSゴシック"/>
        <family val="3"/>
      </rPr>
      <t>（バルブ閉）：</t>
    </r>
    <r>
      <rPr>
        <sz val="10"/>
        <rFont val="Times New Roman"/>
        <family val="1"/>
      </rPr>
      <t>3.8 mL</t>
    </r>
    <r>
      <rPr>
        <sz val="10"/>
        <rFont val="MSゴシック"/>
        <family val="3"/>
      </rPr>
      <t xml:space="preserve">
</t>
    </r>
    <r>
      <rPr>
        <sz val="10"/>
        <rFont val="Times New Roman"/>
        <family val="1"/>
      </rPr>
      <t>FL-611</t>
    </r>
    <r>
      <rPr>
        <sz val="10"/>
        <rFont val="MSゴシック"/>
        <family val="3"/>
      </rPr>
      <t>（付属タンク）：</t>
    </r>
    <r>
      <rPr>
        <sz val="10"/>
        <rFont val="Times New Roman"/>
        <family val="1"/>
      </rPr>
      <t>30 mL</t>
    </r>
    <r>
      <rPr>
        <sz val="10"/>
        <rFont val="MSゴシック"/>
        <family val="3"/>
      </rPr>
      <t xml:space="preserve">
お客様で、マスタ容器をご用意いただいた場合はその内容積を入力してください。</t>
    </r>
  </si>
  <si>
    <t>ワーク内容積が分からない場合は、ワーク内容積測定を行ってください。（計算シート「2-3 内容積の計算.xls」）</t>
  </si>
  <si>
    <r>
      <t>P</t>
    </r>
    <r>
      <rPr>
        <vertAlign val="subscript"/>
        <sz val="10"/>
        <rFont val="Times New Roman"/>
        <family val="1"/>
      </rPr>
      <t>0</t>
    </r>
  </si>
  <si>
    <t>K</t>
  </si>
  <si>
    <r>
      <t>P</t>
    </r>
    <r>
      <rPr>
        <vertAlign val="subscript"/>
        <sz val="10"/>
        <rFont val="Times New Roman"/>
        <family val="1"/>
      </rPr>
      <t>t</t>
    </r>
  </si>
  <si>
    <r>
      <t>V</t>
    </r>
    <r>
      <rPr>
        <vertAlign val="subscript"/>
        <sz val="10"/>
        <rFont val="Times New Roman"/>
        <family val="1"/>
      </rPr>
      <t>w</t>
    </r>
  </si>
  <si>
    <r>
      <t>V</t>
    </r>
    <r>
      <rPr>
        <vertAlign val="subscript"/>
        <sz val="10"/>
        <rFont val="Times New Roman"/>
        <family val="1"/>
      </rPr>
      <t>s</t>
    </r>
  </si>
  <si>
    <t>株式会社フクダ</t>
  </si>
  <si>
    <t>〒176-0021東京都練馬区貫井3-16-5</t>
  </si>
  <si>
    <t>TEL 03-5848-7921</t>
  </si>
  <si>
    <t>http://www.fukuda-jp.com/</t>
  </si>
  <si>
    <t>更新日：2018/10/16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</si>
</sst>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0000000_ "/>
    <numFmt numFmtId="186" formatCode="0.0"/>
    <numFmt numFmtId="187" formatCode="0.0E+00"/>
    <numFmt numFmtId="188" formatCode="0_ "/>
    <numFmt numFmtId="189" formatCode="0.00E+00\ &quot;Ｐａ・sec&quot;"/>
    <numFmt numFmtId="190" formatCode="0\ &quot;ｋＰａ&quot;"/>
    <numFmt numFmtId="191" formatCode="0.0\ &quot;cm&quot;"/>
    <numFmt numFmtId="192" formatCode="0.00\ &quot;mL/min&quot;"/>
    <numFmt numFmtId="193" formatCode="0.00000\ &quot;ｍｍ&quot;"/>
    <numFmt numFmtId="194" formatCode="0_);[Red]\(0\)"/>
    <numFmt numFmtId="195" formatCode="0.0_);[Red]\(0.0\)"/>
    <numFmt numFmtId="196" formatCode="0.00_);[Red]\(0.00\)"/>
    <numFmt numFmtId="197" formatCode="0.000_);[Red]\(0.000\)"/>
    <numFmt numFmtId="198" formatCode="0.0000_);[Red]\(0.0000\)"/>
    <numFmt numFmtId="199" formatCode="0.E+00"/>
    <numFmt numFmtId="200" formatCode="0.0.E+00"/>
    <numFmt numFmtId="201" formatCode="0.00.E+00"/>
    <numFmt numFmtId="202" formatCode="&quot;Yes&quot;;&quot;Yes&quot;;&quot;No&quot;"/>
    <numFmt numFmtId="203" formatCode="&quot;True&quot;;&quot;True&quot;;&quot;False&quot;"/>
    <numFmt numFmtId="204" formatCode="&quot;On&quot;;&quot;On&quot;;&quot;Off&quot;"/>
    <numFmt numFmtId="205" formatCode="[$€-2]\ #,##0.00_);[Red]\([$€-2]\ #,##0.00\)"/>
    <numFmt numFmtId="206" formatCode="0.00000"/>
    <numFmt numFmtId="207" formatCode="0.000000"/>
  </numFmts>
  <fonts count="81">
    <font>
      <sz val="11"/>
      <name val="ＭＳ Ｐゴシック"/>
      <family val="3"/>
    </font>
    <font>
      <sz val="6"/>
      <name val="ＭＳ Ｐゴシック"/>
      <family val="3"/>
    </font>
    <font>
      <sz val="9"/>
      <color indexed="8"/>
      <name val="ＭＳ Ｐゴシック"/>
      <family val="3"/>
    </font>
    <font>
      <sz val="10"/>
      <name val="Times New Roman"/>
      <family val="1"/>
    </font>
    <font>
      <b/>
      <sz val="10"/>
      <name val="Times New Roman"/>
      <family val="1"/>
    </font>
    <font>
      <sz val="10"/>
      <color indexed="12"/>
      <name val="Times New Roman"/>
      <family val="1"/>
    </font>
    <font>
      <b/>
      <sz val="10"/>
      <color indexed="10"/>
      <name val="Times New Roman"/>
      <family val="1"/>
    </font>
    <font>
      <vertAlign val="superscript"/>
      <sz val="10"/>
      <name val="Times New Roman"/>
      <family val="1"/>
    </font>
    <font>
      <u val="single"/>
      <sz val="10"/>
      <name val="Times New Roman"/>
      <family val="1"/>
    </font>
    <font>
      <sz val="10"/>
      <color indexed="8"/>
      <name val="Times New Roman"/>
      <family val="1"/>
    </font>
    <font>
      <b/>
      <sz val="12"/>
      <name val="ＭＳ ゴシック"/>
      <family val="3"/>
    </font>
    <font>
      <sz val="10"/>
      <name val="ＭＳ ゴシック"/>
      <family val="3"/>
    </font>
    <font>
      <b/>
      <sz val="10"/>
      <color indexed="12"/>
      <name val="ＭＳ ゴシック"/>
      <family val="3"/>
    </font>
    <font>
      <b/>
      <sz val="10"/>
      <color indexed="10"/>
      <name val="ＭＳ ゴシック"/>
      <family val="3"/>
    </font>
    <font>
      <sz val="10"/>
      <color indexed="8"/>
      <name val="ＭＳ ゴシック"/>
      <family val="3"/>
    </font>
    <font>
      <sz val="10"/>
      <name val="ＭＳ Ｐ明朝"/>
      <family val="1"/>
    </font>
    <font>
      <sz val="10"/>
      <name val="MSゴシック"/>
      <family val="3"/>
    </font>
    <font>
      <b/>
      <sz val="10"/>
      <name val="MSゴシック"/>
      <family val="3"/>
    </font>
    <font>
      <sz val="10"/>
      <color indexed="8"/>
      <name val="MSゴシック"/>
      <family val="3"/>
    </font>
    <font>
      <sz val="11"/>
      <name val="Times New Roman"/>
      <family val="1"/>
    </font>
    <font>
      <vertAlign val="subscript"/>
      <sz val="10"/>
      <name val="Times New Roman"/>
      <family val="1"/>
    </font>
    <font>
      <b/>
      <sz val="12"/>
      <name val="ＭＳ Ｐゴシック"/>
      <family val="3"/>
    </font>
    <font>
      <b/>
      <sz val="11"/>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b/>
      <sz val="10"/>
      <color indexed="8"/>
      <name val="Times New Roman"/>
      <family val="1"/>
    </font>
    <font>
      <sz val="10"/>
      <color indexed="56"/>
      <name val="Times New Roman"/>
      <family val="1"/>
    </font>
    <font>
      <b/>
      <sz val="10"/>
      <color indexed="56"/>
      <name val="Times New Roman"/>
      <family val="1"/>
    </font>
    <font>
      <b/>
      <sz val="10"/>
      <color indexed="12"/>
      <name val="Times New Roman"/>
      <family val="1"/>
    </font>
    <font>
      <u val="single"/>
      <sz val="11"/>
      <color indexed="25"/>
      <name val="ＭＳ Ｐゴシック"/>
      <family val="3"/>
    </font>
    <font>
      <sz val="9"/>
      <color indexed="8"/>
      <name val="ＭＳ ゴシック"/>
      <family val="3"/>
    </font>
    <font>
      <sz val="9"/>
      <color indexed="8"/>
      <name val="Times New Roman"/>
      <family val="1"/>
    </font>
    <font>
      <b/>
      <sz val="9"/>
      <color indexed="8"/>
      <name val="Times New Roman"/>
      <family val="1"/>
    </font>
    <font>
      <sz val="10.8"/>
      <color indexed="8"/>
      <name val="ＭＳ ゴシック"/>
      <family val="3"/>
    </font>
    <font>
      <sz val="11"/>
      <color indexed="8"/>
      <name val="Cambria Math"/>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Times New Roman"/>
      <family val="1"/>
    </font>
    <font>
      <b/>
      <sz val="10"/>
      <color theme="1"/>
      <name val="Times New Roman"/>
      <family val="1"/>
    </font>
    <font>
      <sz val="10"/>
      <color rgb="FF002060"/>
      <name val="Times New Roman"/>
      <family val="1"/>
    </font>
    <font>
      <b/>
      <sz val="10"/>
      <color rgb="FFFF0000"/>
      <name val="Times New Roman"/>
      <family val="1"/>
    </font>
    <font>
      <sz val="10"/>
      <color theme="1"/>
      <name val="Times New Roman"/>
      <family val="1"/>
    </font>
    <font>
      <b/>
      <sz val="10"/>
      <color rgb="FF002060"/>
      <name val="Times New Roman"/>
      <family val="1"/>
    </font>
    <font>
      <b/>
      <sz val="10"/>
      <color rgb="FF0066FF"/>
      <name val="Times New Roman"/>
      <family val="1"/>
    </font>
    <font>
      <sz val="10"/>
      <color theme="1"/>
      <name val="MS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102">
    <xf numFmtId="0" fontId="0" fillId="0" borderId="0" xfId="0"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horizontal="center"/>
      <protection/>
    </xf>
    <xf numFmtId="176" fontId="3" fillId="0" borderId="0" xfId="0" applyNumberFormat="1" applyFont="1" applyBorder="1" applyAlignment="1" applyProtection="1">
      <alignment/>
      <protection/>
    </xf>
    <xf numFmtId="0" fontId="3" fillId="0" borderId="0" xfId="0" applyFont="1" applyAlignment="1" applyProtection="1">
      <alignment horizontal="right"/>
      <protection/>
    </xf>
    <xf numFmtId="0" fontId="3" fillId="0" borderId="0" xfId="0" applyFont="1" applyFill="1" applyAlignment="1" applyProtection="1">
      <alignment/>
      <protection/>
    </xf>
    <xf numFmtId="176" fontId="3" fillId="0" borderId="0" xfId="0" applyNumberFormat="1"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Alignment="1">
      <alignment/>
    </xf>
    <xf numFmtId="0" fontId="73" fillId="0" borderId="0" xfId="0" applyFont="1" applyBorder="1" applyAlignment="1" applyProtection="1">
      <alignment/>
      <protection/>
    </xf>
    <xf numFmtId="0" fontId="3" fillId="0" borderId="0" xfId="0" applyFont="1" applyAlignment="1">
      <alignment horizontal="right"/>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7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49" fontId="3" fillId="0" borderId="0" xfId="0" applyNumberFormat="1" applyFont="1" applyFill="1" applyBorder="1" applyAlignment="1" applyProtection="1">
      <alignment horizontal="center"/>
      <protection/>
    </xf>
    <xf numFmtId="0" fontId="3" fillId="0" borderId="0" xfId="0" applyFont="1" applyAlignment="1">
      <alignment/>
    </xf>
    <xf numFmtId="0" fontId="73" fillId="0" borderId="0" xfId="0" applyFont="1" applyAlignment="1" applyProtection="1">
      <alignment/>
      <protection/>
    </xf>
    <xf numFmtId="0" fontId="3" fillId="0" borderId="0" xfId="0" applyFont="1" applyFill="1" applyBorder="1" applyAlignment="1" applyProtection="1">
      <alignment horizontal="center"/>
      <protection/>
    </xf>
    <xf numFmtId="0" fontId="5" fillId="0" borderId="0" xfId="0" applyFont="1" applyBorder="1" applyAlignment="1" applyProtection="1">
      <alignment/>
      <protection/>
    </xf>
    <xf numFmtId="0" fontId="3" fillId="0" borderId="0" xfId="0" applyFont="1" applyBorder="1" applyAlignment="1" applyProtection="1">
      <alignment horizontal="right"/>
      <protection/>
    </xf>
    <xf numFmtId="183" fontId="3" fillId="0" borderId="0" xfId="0" applyNumberFormat="1" applyFont="1" applyAlignment="1" applyProtection="1">
      <alignment/>
      <protection/>
    </xf>
    <xf numFmtId="0" fontId="74" fillId="0" borderId="0" xfId="0" applyFont="1" applyBorder="1" applyAlignment="1" applyProtection="1">
      <alignment vertical="center"/>
      <protection/>
    </xf>
    <xf numFmtId="0" fontId="3" fillId="0" borderId="0" xfId="0" applyFont="1" applyAlignment="1" applyProtection="1">
      <alignment horizontal="left" vertical="center"/>
      <protection/>
    </xf>
    <xf numFmtId="190" fontId="3" fillId="0" borderId="0" xfId="0" applyNumberFormat="1"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protection/>
    </xf>
    <xf numFmtId="193" fontId="3"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189" fontId="3" fillId="0" borderId="0" xfId="0" applyNumberFormat="1" applyFont="1" applyFill="1" applyBorder="1" applyAlignment="1" applyProtection="1">
      <alignment horizontal="left" vertical="center"/>
      <protection/>
    </xf>
    <xf numFmtId="0" fontId="8" fillId="0" borderId="0" xfId="0" applyFont="1" applyAlignment="1" applyProtection="1">
      <alignment/>
      <protection/>
    </xf>
    <xf numFmtId="0" fontId="8" fillId="0" borderId="0" xfId="0" applyFont="1" applyBorder="1" applyAlignment="1" applyProtection="1">
      <alignment/>
      <protection/>
    </xf>
    <xf numFmtId="198" fontId="6" fillId="0" borderId="0" xfId="0" applyNumberFormat="1" applyFont="1" applyFill="1" applyBorder="1" applyAlignment="1" applyProtection="1">
      <alignment vertical="center"/>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76" fontId="3" fillId="0" borderId="10" xfId="0" applyNumberFormat="1" applyFont="1" applyBorder="1" applyAlignment="1" applyProtection="1">
      <alignment/>
      <protection/>
    </xf>
    <xf numFmtId="186" fontId="6" fillId="0" borderId="10" xfId="0" applyNumberFormat="1" applyFont="1" applyBorder="1" applyAlignment="1" applyProtection="1">
      <alignment/>
      <protection/>
    </xf>
    <xf numFmtId="176" fontId="3" fillId="0" borderId="10" xfId="0" applyNumberFormat="1" applyFont="1" applyFill="1" applyBorder="1" applyAlignment="1" applyProtection="1">
      <alignment/>
      <protection/>
    </xf>
    <xf numFmtId="0" fontId="75" fillId="0" borderId="10" xfId="0" applyFont="1" applyFill="1" applyBorder="1" applyAlignment="1" applyProtection="1">
      <alignment/>
      <protection/>
    </xf>
    <xf numFmtId="176" fontId="76" fillId="0" borderId="10" xfId="0" applyNumberFormat="1" applyFont="1" applyFill="1" applyBorder="1" applyAlignment="1" applyProtection="1">
      <alignment/>
      <protection/>
    </xf>
    <xf numFmtId="0" fontId="77" fillId="0" borderId="10" xfId="0" applyFont="1" applyFill="1" applyBorder="1" applyAlignment="1" applyProtection="1">
      <alignment/>
      <protection/>
    </xf>
    <xf numFmtId="0" fontId="77" fillId="0" borderId="10" xfId="0" applyFont="1" applyFill="1" applyBorder="1" applyAlignment="1" applyProtection="1">
      <alignment horizontal="center"/>
      <protection/>
    </xf>
    <xf numFmtId="11" fontId="76" fillId="0" borderId="10" xfId="0" applyNumberFormat="1" applyFont="1" applyBorder="1" applyAlignment="1" applyProtection="1">
      <alignment/>
      <protection/>
    </xf>
    <xf numFmtId="193" fontId="3" fillId="0" borderId="0" xfId="0" applyNumberFormat="1" applyFont="1" applyBorder="1" applyAlignment="1" applyProtection="1">
      <alignment vertical="center"/>
      <protection/>
    </xf>
    <xf numFmtId="192" fontId="3" fillId="0" borderId="0" xfId="0" applyNumberFormat="1" applyFont="1" applyBorder="1" applyAlignment="1" applyProtection="1">
      <alignment vertical="center"/>
      <protection/>
    </xf>
    <xf numFmtId="0" fontId="3" fillId="0" borderId="0" xfId="0" applyFont="1" applyAlignment="1" applyProtection="1">
      <alignment horizontal="right" vertical="center"/>
      <protection/>
    </xf>
    <xf numFmtId="0" fontId="4" fillId="0" borderId="0" xfId="0" applyFont="1" applyAlignment="1" applyProtection="1">
      <alignment vertical="center"/>
      <protection/>
    </xf>
    <xf numFmtId="0" fontId="3" fillId="0" borderId="0" xfId="0" applyFont="1" applyFill="1" applyAlignment="1" applyProtection="1">
      <alignment horizontal="right" vertic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8" fillId="0" borderId="0" xfId="0" applyFont="1" applyAlignment="1" applyProtection="1">
      <alignment vertical="center"/>
      <protection/>
    </xf>
    <xf numFmtId="194" fontId="78" fillId="0" borderId="0" xfId="0" applyNumberFormat="1" applyFont="1" applyFill="1" applyBorder="1" applyAlignment="1" applyProtection="1">
      <alignment vertical="center"/>
      <protection locked="0"/>
    </xf>
    <xf numFmtId="196" fontId="78" fillId="0" borderId="0" xfId="0" applyNumberFormat="1" applyFont="1" applyFill="1" applyBorder="1" applyAlignment="1" applyProtection="1">
      <alignment vertical="center"/>
      <protection locked="0"/>
    </xf>
    <xf numFmtId="11" fontId="78" fillId="0" borderId="0" xfId="0" applyNumberFormat="1" applyFont="1" applyFill="1" applyAlignment="1" applyProtection="1">
      <alignment/>
      <protection/>
    </xf>
    <xf numFmtId="0" fontId="12" fillId="0" borderId="0" xfId="0" applyFont="1" applyAlignment="1" applyProtection="1">
      <alignment/>
      <protection/>
    </xf>
    <xf numFmtId="0" fontId="77" fillId="0" borderId="0" xfId="0" applyFont="1" applyAlignment="1" applyProtection="1">
      <alignment/>
      <protection/>
    </xf>
    <xf numFmtId="0" fontId="79" fillId="33" borderId="10" xfId="0" applyFont="1" applyFill="1" applyBorder="1" applyAlignment="1" applyProtection="1">
      <alignment/>
      <protection locked="0"/>
    </xf>
    <xf numFmtId="0" fontId="79" fillId="33" borderId="10" xfId="0" applyNumberFormat="1" applyFont="1" applyFill="1" applyBorder="1" applyAlignment="1" applyProtection="1">
      <alignment/>
      <protection locked="0"/>
    </xf>
    <xf numFmtId="0" fontId="79" fillId="34" borderId="10" xfId="0" applyNumberFormat="1" applyFont="1" applyFill="1" applyBorder="1" applyAlignment="1" applyProtection="1">
      <alignment/>
      <protection locked="0"/>
    </xf>
    <xf numFmtId="187" fontId="77" fillId="0" borderId="10" xfId="0" applyNumberFormat="1" applyFont="1" applyFill="1" applyBorder="1" applyAlignment="1" applyProtection="1">
      <alignment/>
      <protection/>
    </xf>
    <xf numFmtId="192" fontId="15"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3" fillId="0" borderId="10" xfId="0" applyFont="1" applyFill="1" applyBorder="1" applyAlignment="1" applyProtection="1">
      <alignment/>
      <protection/>
    </xf>
    <xf numFmtId="186" fontId="3" fillId="0" borderId="10" xfId="0" applyNumberFormat="1" applyFont="1" applyBorder="1" applyAlignment="1" applyProtection="1">
      <alignment/>
      <protection/>
    </xf>
    <xf numFmtId="0" fontId="3" fillId="0" borderId="11" xfId="0" applyFont="1" applyBorder="1" applyAlignment="1" applyProtection="1">
      <alignment horizontal="center" vertical="center"/>
      <protection/>
    </xf>
    <xf numFmtId="176" fontId="3" fillId="0" borderId="11" xfId="0" applyNumberFormat="1" applyFont="1" applyFill="1" applyBorder="1" applyAlignment="1" applyProtection="1">
      <alignment horizontal="center" vertical="center"/>
      <protection/>
    </xf>
    <xf numFmtId="0" fontId="11" fillId="0" borderId="0" xfId="0" applyFont="1" applyAlignment="1" applyProtection="1">
      <alignment/>
      <protection/>
    </xf>
    <xf numFmtId="0" fontId="11" fillId="35" borderId="0" xfId="0" applyFont="1" applyFill="1" applyAlignment="1">
      <alignment/>
    </xf>
    <xf numFmtId="0" fontId="11" fillId="35" borderId="0" xfId="0" applyFont="1" applyFill="1" applyAlignment="1">
      <alignment horizontal="right"/>
    </xf>
    <xf numFmtId="0" fontId="11" fillId="35" borderId="0" xfId="0" applyFont="1" applyFill="1" applyBorder="1" applyAlignment="1" applyProtection="1">
      <alignment/>
      <protection/>
    </xf>
    <xf numFmtId="0" fontId="11" fillId="0" borderId="0" xfId="0" applyFont="1" applyBorder="1" applyAlignment="1" applyProtection="1">
      <alignment/>
      <protection/>
    </xf>
    <xf numFmtId="0" fontId="11" fillId="0" borderId="0" xfId="0" applyFont="1" applyFill="1" applyAlignment="1" applyProtection="1">
      <alignment/>
      <protection/>
    </xf>
    <xf numFmtId="0" fontId="16" fillId="0" borderId="0" xfId="0" applyFont="1" applyBorder="1" applyAlignment="1" applyProtection="1">
      <alignment/>
      <protection/>
    </xf>
    <xf numFmtId="0" fontId="16" fillId="0" borderId="0" xfId="0" applyFont="1" applyAlignment="1" applyProtection="1">
      <alignment/>
      <protection/>
    </xf>
    <xf numFmtId="0" fontId="16" fillId="0" borderId="10" xfId="0" applyFont="1" applyBorder="1" applyAlignment="1" applyProtection="1">
      <alignment/>
      <protection/>
    </xf>
    <xf numFmtId="0" fontId="16" fillId="0" borderId="10" xfId="0" applyFont="1" applyFill="1" applyBorder="1" applyAlignment="1" applyProtection="1">
      <alignment/>
      <protection/>
    </xf>
    <xf numFmtId="0" fontId="17" fillId="0" borderId="0" xfId="0" applyFont="1" applyBorder="1" applyAlignment="1" applyProtection="1">
      <alignment/>
      <protection/>
    </xf>
    <xf numFmtId="0" fontId="80" fillId="0" borderId="10" xfId="0" applyFont="1" applyFill="1" applyBorder="1" applyAlignment="1" applyProtection="1">
      <alignment/>
      <protection/>
    </xf>
    <xf numFmtId="0" fontId="80" fillId="0" borderId="0" xfId="0" applyFont="1" applyAlignment="1" applyProtection="1">
      <alignment/>
      <protection/>
    </xf>
    <xf numFmtId="0" fontId="80" fillId="0" borderId="0" xfId="0" applyFont="1" applyFill="1" applyAlignment="1" applyProtection="1">
      <alignment/>
      <protection/>
    </xf>
    <xf numFmtId="0" fontId="19" fillId="0" borderId="0" xfId="0" applyFont="1" applyFill="1" applyAlignment="1" applyProtection="1">
      <alignment horizontal="right" vertical="center"/>
      <protection/>
    </xf>
    <xf numFmtId="0" fontId="16" fillId="0" borderId="12" xfId="0" applyFont="1" applyFill="1" applyBorder="1" applyAlignment="1" applyProtection="1">
      <alignment horizontal="center" vertical="center" shrinkToFit="1"/>
      <protection/>
    </xf>
    <xf numFmtId="0" fontId="16" fillId="0" borderId="12" xfId="0" applyFont="1" applyBorder="1" applyAlignment="1" applyProtection="1">
      <alignment horizontal="center" vertical="center" shrinkToFit="1"/>
      <protection/>
    </xf>
    <xf numFmtId="0" fontId="16" fillId="0" borderId="12" xfId="0" applyFont="1" applyFill="1" applyBorder="1" applyAlignment="1" applyProtection="1">
      <alignment horizontal="center" vertical="center" wrapText="1" shrinkToFit="1"/>
      <protection/>
    </xf>
    <xf numFmtId="0" fontId="0" fillId="0" borderId="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xf>
    <xf numFmtId="0" fontId="23" fillId="0" borderId="0" xfId="43" applyFont="1" applyFill="1" applyBorder="1" applyAlignment="1">
      <alignment/>
    </xf>
    <xf numFmtId="0" fontId="24" fillId="0" borderId="0" xfId="0" applyFont="1" applyFill="1" applyBorder="1" applyAlignment="1">
      <alignment horizontal="right"/>
    </xf>
    <xf numFmtId="0" fontId="3" fillId="0" borderId="0" xfId="0" applyFont="1" applyBorder="1" applyAlignment="1" applyProtection="1">
      <alignment horizontal="center" vertical="top"/>
      <protection/>
    </xf>
    <xf numFmtId="0" fontId="16" fillId="0" borderId="10" xfId="0" applyFont="1" applyBorder="1" applyAlignment="1" applyProtection="1">
      <alignment horizontal="left" vertical="top" wrapText="1"/>
      <protection/>
    </xf>
    <xf numFmtId="0" fontId="16" fillId="0" borderId="10" xfId="0" applyFont="1" applyBorder="1" applyAlignment="1" applyProtection="1">
      <alignment horizontal="left"/>
      <protection/>
    </xf>
    <xf numFmtId="0" fontId="3" fillId="0" borderId="0" xfId="0" applyFont="1" applyFill="1" applyBorder="1" applyAlignment="1" applyProtection="1">
      <alignment horizontal="lef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rPr>
              <a:t>図１　マスタ容積と発生差圧の関係</a:t>
            </a:r>
          </a:p>
        </c:rich>
      </c:tx>
      <c:layout>
        <c:manualLayout>
          <c:xMode val="factor"/>
          <c:yMode val="factor"/>
          <c:x val="0.038"/>
          <c:y val="-0.0295"/>
        </c:manualLayout>
      </c:layout>
      <c:spPr>
        <a:solidFill>
          <a:srgbClr val="FFFFFF"/>
        </a:solidFill>
        <a:ln w="3175">
          <a:noFill/>
        </a:ln>
      </c:spPr>
    </c:title>
    <c:plotArea>
      <c:layout>
        <c:manualLayout>
          <c:xMode val="edge"/>
          <c:yMode val="edge"/>
          <c:x val="0.0955"/>
          <c:y val="0.0595"/>
          <c:w val="0.895"/>
          <c:h val="0.887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yVal>
          <c:smooth val="1"/>
        </c:ser>
        <c:ser>
          <c:idx val="2"/>
          <c:order val="1"/>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yVal>
          <c:smooth val="1"/>
        </c:ser>
        <c:ser>
          <c:idx val="3"/>
          <c:order val="2"/>
          <c:tx>
            <c:v>漏れ差圧</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31.0376547326259</c:v>
              </c:pt>
              <c:pt idx="1">
                <c:v>31.9801563642642</c:v>
              </c:pt>
              <c:pt idx="2">
                <c:v>32.7254722867814</c:v>
              </c:pt>
              <c:pt idx="3">
                <c:v>33.1113113566161</c:v>
              </c:pt>
              <c:pt idx="4">
                <c:v>33.241954184008</c:v>
              </c:pt>
              <c:pt idx="5">
                <c:v>33.3076629566932</c:v>
              </c:pt>
              <c:pt idx="6">
                <c:v>33.347213058298</c:v>
              </c:pt>
              <c:pt idx="7">
                <c:v>33.3736320145767</c:v>
              </c:pt>
              <c:pt idx="8">
                <c:v>33.3925283408653</c:v>
              </c:pt>
              <c:pt idx="9">
                <c:v>33.406714634247</c:v>
              </c:pt>
              <c:pt idx="10">
                <c:v>33.4177567541302</c:v>
              </c:pt>
              <c:pt idx="11">
                <c:v>33.4265957071641</c:v>
              </c:pt>
              <c:pt idx="12">
                <c:v>33.4664289275852</c:v>
              </c:pt>
              <c:pt idx="13">
                <c:v>33.4797277728889</c:v>
              </c:pt>
              <c:pt idx="14">
                <c:v>33.4863811598365</c:v>
              </c:pt>
              <c:pt idx="15">
                <c:v>33.4903744614875</c:v>
              </c:pt>
            </c:numLit>
          </c:yVal>
          <c:smooth val="1"/>
        </c:ser>
        <c:axId val="62086564"/>
        <c:axId val="21908165"/>
      </c:scatterChart>
      <c:valAx>
        <c:axId val="62086564"/>
        <c:scaling>
          <c:logBase val="10"/>
          <c:orientation val="minMax"/>
          <c:min val="10"/>
        </c:scaling>
        <c:axPos val="b"/>
        <c:title>
          <c:tx>
            <c:rich>
              <a:bodyPr vert="horz" rot="0" anchor="ctr"/>
              <a:lstStyle/>
              <a:p>
                <a:pPr algn="ctr">
                  <a:defRPr/>
                </a:pPr>
                <a:r>
                  <a:rPr lang="en-US" cap="none" sz="900" b="0" i="0" u="none" baseline="0">
                    <a:solidFill>
                      <a:srgbClr val="000000"/>
                    </a:solidFill>
                  </a:rPr>
                  <a:t>マスタ容積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mL</a:t>
                </a:r>
              </a:p>
            </c:rich>
          </c:tx>
          <c:layout>
            <c:manualLayout>
              <c:xMode val="factor"/>
              <c:yMode val="factor"/>
              <c:x val="-0.00125"/>
              <c:y val="0.0855"/>
            </c:manualLayout>
          </c:layout>
          <c:overlay val="0"/>
          <c:spPr>
            <a:noFill/>
            <a:ln w="3175">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solidFill>
              <a:srgbClr val="000000"/>
            </a:solidFill>
          </a:ln>
        </c:spPr>
        <c:crossAx val="21908165"/>
        <c:crosses val="autoZero"/>
        <c:crossBetween val="midCat"/>
        <c:dispUnits/>
      </c:valAx>
      <c:valAx>
        <c:axId val="21908165"/>
        <c:scaling>
          <c:orientation val="minMax"/>
        </c:scaling>
        <c:axPos val="l"/>
        <c:title>
          <c:tx>
            <c:rich>
              <a:bodyPr vert="horz" rot="-5400000" anchor="ctr"/>
              <a:lstStyle/>
              <a:p>
                <a:pPr algn="ctr">
                  <a:defRPr/>
                </a:pPr>
                <a:r>
                  <a:rPr lang="en-US" cap="none" sz="900" b="1" i="0" u="none" baseline="0">
                    <a:solidFill>
                      <a:srgbClr val="000000"/>
                    </a:solidFill>
                  </a:rPr>
                  <a:t>a</a:t>
                </a:r>
                <a:r>
                  <a:rPr lang="en-US" cap="none" sz="900" b="0" i="0" u="none" baseline="0">
                    <a:solidFill>
                      <a:srgbClr val="000000"/>
                    </a:solidFill>
                  </a:rPr>
                  <a:t> </a:t>
                </a:r>
                <a:r>
                  <a:rPr lang="en-US" cap="none" sz="900" b="0" i="0" u="none" baseline="0">
                    <a:solidFill>
                      <a:srgbClr val="000000"/>
                    </a:solidFill>
                  </a:rPr>
                  <a:t>の漏れ量当りの検出差圧</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Pa</a:t>
                </a:r>
                <a:r>
                  <a:rPr lang="en-US" cap="none" sz="900" b="0" i="0" u="none" baseline="0">
                    <a:solidFill>
                      <a:srgbClr val="000000"/>
                    </a:solidFill>
                  </a:rPr>
                  <a:t>)</a:t>
                </a:r>
              </a:p>
            </c:rich>
          </c:tx>
          <c:layout>
            <c:manualLayout>
              <c:xMode val="factor"/>
              <c:yMode val="factor"/>
              <c:x val="-0.03225"/>
              <c:y val="0.01425"/>
            </c:manualLayout>
          </c:layout>
          <c:overlay val="0"/>
          <c:spPr>
            <a:noFill/>
            <a:ln w="3175">
              <a:noFill/>
            </a:ln>
          </c:spPr>
        </c:title>
        <c:majorGridlines>
          <c:spPr>
            <a:ln w="3175">
              <a:solidFill>
                <a:srgbClr val="808080"/>
              </a:solidFill>
            </a:ln>
          </c:spPr>
        </c:majorGridlines>
        <c:delete val="0"/>
        <c:numFmt formatCode="0.0_ " sourceLinked="0"/>
        <c:majorTickMark val="in"/>
        <c:minorTickMark val="none"/>
        <c:tickLblPos val="nextTo"/>
        <c:spPr>
          <a:ln w="3175">
            <a:solidFill>
              <a:srgbClr val="000000"/>
            </a:solidFill>
          </a:ln>
        </c:spPr>
        <c:crossAx val="62086564"/>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28575</xdr:rowOff>
    </xdr:from>
    <xdr:to>
      <xdr:col>8</xdr:col>
      <xdr:colOff>666750</xdr:colOff>
      <xdr:row>41</xdr:row>
      <xdr:rowOff>152400</xdr:rowOff>
    </xdr:to>
    <xdr:graphicFrame>
      <xdr:nvGraphicFramePr>
        <xdr:cNvPr id="1" name="グラフ 21"/>
        <xdr:cNvGraphicFramePr/>
      </xdr:nvGraphicFramePr>
      <xdr:xfrm>
        <a:off x="447675" y="5267325"/>
        <a:ext cx="5362575" cy="2352675"/>
      </xdr:xfrm>
      <a:graphic>
        <a:graphicData uri="http://schemas.openxmlformats.org/drawingml/2006/chart">
          <c:chart xmlns:c="http://schemas.openxmlformats.org/drawingml/2006/chart" r:id="rId1"/>
        </a:graphicData>
      </a:graphic>
    </xdr:graphicFrame>
    <xdr:clientData/>
  </xdr:twoCellAnchor>
  <xdr:oneCellAnchor>
    <xdr:from>
      <xdr:col>11</xdr:col>
      <xdr:colOff>685800</xdr:colOff>
      <xdr:row>16</xdr:row>
      <xdr:rowOff>76200</xdr:rowOff>
    </xdr:from>
    <xdr:ext cx="2819400" cy="476250"/>
    <xdr:sp>
      <xdr:nvSpPr>
        <xdr:cNvPr id="2" name="テキスト ボックス 6"/>
        <xdr:cNvSpPr txBox="1">
          <a:spLocks noChangeArrowheads="1"/>
        </xdr:cNvSpPr>
      </xdr:nvSpPr>
      <xdr:spPr>
        <a:xfrm>
          <a:off x="7981950" y="2943225"/>
          <a:ext cx="2819400"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Q</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P/P_0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V_W+K∙(1+V_W/V_S )∙(P_0+P_t )}  60/t</a:t>
          </a:r>
        </a:p>
      </xdr:txBody>
    </xdr:sp>
    <xdr:clientData/>
  </xdr:oneCellAnchor>
  <xdr:twoCellAnchor editAs="oneCell">
    <xdr:from>
      <xdr:col>11</xdr:col>
      <xdr:colOff>161925</xdr:colOff>
      <xdr:row>19</xdr:row>
      <xdr:rowOff>19050</xdr:rowOff>
    </xdr:from>
    <xdr:to>
      <xdr:col>16</xdr:col>
      <xdr:colOff>542925</xdr:colOff>
      <xdr:row>28</xdr:row>
      <xdr:rowOff>28575</xdr:rowOff>
    </xdr:to>
    <xdr:pic>
      <xdr:nvPicPr>
        <xdr:cNvPr id="3" name="図 1"/>
        <xdr:cNvPicPr preferRelativeResize="1">
          <a:picLocks noChangeAspect="1"/>
        </xdr:cNvPicPr>
      </xdr:nvPicPr>
      <xdr:blipFill>
        <a:blip r:embed="rId2"/>
        <a:stretch>
          <a:fillRect/>
        </a:stretch>
      </xdr:blipFill>
      <xdr:spPr>
        <a:xfrm>
          <a:off x="7458075" y="3514725"/>
          <a:ext cx="3810000" cy="1752600"/>
        </a:xfrm>
        <a:prstGeom prst="rect">
          <a:avLst/>
        </a:prstGeom>
        <a:noFill/>
        <a:ln w="9525" cmpd="sng">
          <a:noFill/>
        </a:ln>
      </xdr:spPr>
    </xdr:pic>
    <xdr:clientData/>
  </xdr:twoCellAnchor>
  <xdr:twoCellAnchor editAs="oneCell">
    <xdr:from>
      <xdr:col>1</xdr:col>
      <xdr:colOff>0</xdr:colOff>
      <xdr:row>0</xdr:row>
      <xdr:rowOff>57150</xdr:rowOff>
    </xdr:from>
    <xdr:to>
      <xdr:col>4</xdr:col>
      <xdr:colOff>19050</xdr:colOff>
      <xdr:row>1</xdr:row>
      <xdr:rowOff>228600</xdr:rowOff>
    </xdr:to>
    <xdr:pic>
      <xdr:nvPicPr>
        <xdr:cNvPr id="4" name="図 4"/>
        <xdr:cNvPicPr preferRelativeResize="1">
          <a:picLocks noChangeAspect="1"/>
        </xdr:cNvPicPr>
      </xdr:nvPicPr>
      <xdr:blipFill>
        <a:blip r:embed="rId3"/>
        <a:stretch>
          <a:fillRect/>
        </a:stretch>
      </xdr:blipFill>
      <xdr:spPr>
        <a:xfrm>
          <a:off x="161925" y="57150"/>
          <a:ext cx="21621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kuda-j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79"/>
  <sheetViews>
    <sheetView tabSelected="1" zoomScale="85" zoomScaleNormal="85" zoomScalePageLayoutView="0" workbookViewId="0" topLeftCell="A1">
      <selection activeCell="K37" sqref="K37"/>
    </sheetView>
  </sheetViews>
  <sheetFormatPr defaultColWidth="9.00390625" defaultRowHeight="12" customHeight="1"/>
  <cols>
    <col min="1" max="1" width="2.125" style="1" customWidth="1"/>
    <col min="2" max="2" width="3.625" style="55" customWidth="1"/>
    <col min="3" max="3" width="19.25390625" style="2" customWidth="1"/>
    <col min="4" max="4" width="5.25390625" style="2" customWidth="1"/>
    <col min="5" max="5" width="9.00390625" style="2" customWidth="1"/>
    <col min="6" max="6" width="10.25390625" style="2" customWidth="1"/>
    <col min="7" max="10" width="9.00390625" style="2" customWidth="1"/>
    <col min="11" max="11" width="10.25390625" style="2" customWidth="1"/>
    <col min="12" max="16" width="9.00390625" style="2" customWidth="1"/>
    <col min="17" max="22" width="8.75390625" style="2" customWidth="1"/>
    <col min="23" max="26" width="8.75390625" style="1" customWidth="1"/>
    <col min="27" max="38" width="8.625" style="1" customWidth="1"/>
    <col min="39" max="16384" width="9.00390625" style="1" customWidth="1"/>
  </cols>
  <sheetData>
    <row r="1" spans="6:14" s="91" customFormat="1" ht="20.25" customHeight="1">
      <c r="F1" s="92" t="s">
        <v>49</v>
      </c>
      <c r="I1" s="93" t="s">
        <v>50</v>
      </c>
      <c r="N1" s="95" t="s">
        <v>53</v>
      </c>
    </row>
    <row r="2" spans="6:9" s="91" customFormat="1" ht="20.25" customHeight="1">
      <c r="F2" s="92" t="s">
        <v>51</v>
      </c>
      <c r="I2" s="94" t="s">
        <v>52</v>
      </c>
    </row>
    <row r="3" s="91" customFormat="1" ht="13.5"/>
    <row r="4" spans="2:26" ht="14.25">
      <c r="B4" s="68" t="s">
        <v>19</v>
      </c>
      <c r="I4" s="74" t="s">
        <v>20</v>
      </c>
      <c r="J4" s="74"/>
      <c r="K4" s="75"/>
      <c r="L4" s="76"/>
      <c r="M4" s="76"/>
      <c r="N4" s="1"/>
      <c r="O4" s="1"/>
      <c r="P4" s="1"/>
      <c r="R4" s="3"/>
      <c r="S4" s="3"/>
      <c r="T4" s="3"/>
      <c r="U4" s="3"/>
      <c r="V4" s="3"/>
      <c r="W4" s="3"/>
      <c r="X4" s="7"/>
      <c r="Y4" s="7"/>
      <c r="Z4" s="7"/>
    </row>
    <row r="5" spans="2:16" ht="12" customHeight="1">
      <c r="B5" s="53"/>
      <c r="L5" s="77"/>
      <c r="M5" s="77"/>
      <c r="N5" s="77"/>
      <c r="O5" s="77"/>
      <c r="P5" s="77"/>
    </row>
    <row r="6" spans="2:16" ht="12" customHeight="1">
      <c r="B6" s="52" t="s">
        <v>10</v>
      </c>
      <c r="C6" s="61" t="s">
        <v>18</v>
      </c>
      <c r="H6" s="1"/>
      <c r="I6" s="1"/>
      <c r="J6" s="1"/>
      <c r="L6" s="77"/>
      <c r="M6" s="77"/>
      <c r="N6" s="77"/>
      <c r="O6" s="77"/>
      <c r="P6" s="77"/>
    </row>
    <row r="7" spans="2:16" ht="12" customHeight="1">
      <c r="B7" s="52" t="s">
        <v>10</v>
      </c>
      <c r="C7" s="73" t="s">
        <v>21</v>
      </c>
      <c r="H7" s="1"/>
      <c r="I7" s="1"/>
      <c r="J7" s="1"/>
      <c r="L7" s="77"/>
      <c r="M7" s="77"/>
      <c r="N7" s="77"/>
      <c r="O7" s="77"/>
      <c r="P7" s="77"/>
    </row>
    <row r="8" spans="2:16" ht="12" customHeight="1">
      <c r="B8" s="52"/>
      <c r="C8" s="73" t="s">
        <v>25</v>
      </c>
      <c r="H8" s="1"/>
      <c r="I8" s="1"/>
      <c r="J8" s="1"/>
      <c r="L8" s="77"/>
      <c r="M8" s="77"/>
      <c r="N8" s="77"/>
      <c r="O8" s="77"/>
      <c r="P8" s="77"/>
    </row>
    <row r="9" spans="2:16" ht="12" customHeight="1">
      <c r="B9" s="52"/>
      <c r="C9" s="73" t="s">
        <v>26</v>
      </c>
      <c r="H9" s="1"/>
      <c r="I9" s="1"/>
      <c r="J9" s="1"/>
      <c r="L9" s="77"/>
      <c r="M9" s="77"/>
      <c r="N9" s="77"/>
      <c r="O9" s="77"/>
      <c r="P9" s="77"/>
    </row>
    <row r="10" spans="2:16" ht="12" customHeight="1">
      <c r="B10" s="52" t="s">
        <v>10</v>
      </c>
      <c r="C10" s="73" t="s">
        <v>43</v>
      </c>
      <c r="H10" s="1"/>
      <c r="I10" s="1"/>
      <c r="J10" s="1"/>
      <c r="L10" s="77"/>
      <c r="M10" s="77"/>
      <c r="N10" s="77"/>
      <c r="O10" s="77"/>
      <c r="P10" s="77"/>
    </row>
    <row r="11" spans="2:16" ht="12" customHeight="1">
      <c r="B11" s="52" t="s">
        <v>10</v>
      </c>
      <c r="C11" s="77" t="s">
        <v>27</v>
      </c>
      <c r="D11" s="79"/>
      <c r="E11" s="79"/>
      <c r="F11" s="79"/>
      <c r="G11" s="79"/>
      <c r="H11" s="80"/>
      <c r="I11" s="80"/>
      <c r="J11" s="80"/>
      <c r="K11" s="79"/>
      <c r="L11" s="77"/>
      <c r="M11" s="77"/>
      <c r="N11" s="77"/>
      <c r="O11" s="77"/>
      <c r="P11" s="77"/>
    </row>
    <row r="12" spans="2:16" ht="12" customHeight="1">
      <c r="B12" s="52"/>
      <c r="C12" s="73" t="s">
        <v>23</v>
      </c>
      <c r="D12" s="79"/>
      <c r="E12" s="79"/>
      <c r="F12" s="79"/>
      <c r="G12" s="79"/>
      <c r="H12" s="80"/>
      <c r="I12" s="80"/>
      <c r="J12" s="80"/>
      <c r="K12" s="79"/>
      <c r="L12" s="77"/>
      <c r="M12" s="77"/>
      <c r="N12" s="77"/>
      <c r="O12" s="77"/>
      <c r="P12" s="77"/>
    </row>
    <row r="13" spans="2:16" ht="15" customHeight="1">
      <c r="B13" s="52" t="s">
        <v>10</v>
      </c>
      <c r="C13" s="78" t="s">
        <v>22</v>
      </c>
      <c r="D13" s="79"/>
      <c r="E13" s="79"/>
      <c r="F13" s="79"/>
      <c r="G13" s="79"/>
      <c r="H13" s="80"/>
      <c r="I13" s="80"/>
      <c r="J13" s="80"/>
      <c r="K13" s="79"/>
      <c r="L13" s="77"/>
      <c r="M13" s="77"/>
      <c r="N13" s="77"/>
      <c r="O13" s="77"/>
      <c r="P13" s="77"/>
    </row>
    <row r="14" spans="2:16" ht="15" customHeight="1">
      <c r="B14" s="52"/>
      <c r="C14" s="77" t="s">
        <v>24</v>
      </c>
      <c r="D14" s="79"/>
      <c r="E14" s="79"/>
      <c r="F14" s="79"/>
      <c r="G14" s="79"/>
      <c r="H14" s="80"/>
      <c r="I14" s="80"/>
      <c r="J14" s="80"/>
      <c r="K14" s="79"/>
      <c r="L14" s="77"/>
      <c r="M14" s="77"/>
      <c r="N14" s="77"/>
      <c r="O14" s="77"/>
      <c r="P14" s="77"/>
    </row>
    <row r="15" spans="2:16" ht="15" customHeight="1">
      <c r="B15" s="53"/>
      <c r="H15" s="1"/>
      <c r="I15" s="1"/>
      <c r="J15" s="1"/>
      <c r="K15" s="1"/>
      <c r="L15" s="73"/>
      <c r="M15" s="77"/>
      <c r="N15" s="77"/>
      <c r="O15" s="77"/>
      <c r="P15" s="77"/>
    </row>
    <row r="16" spans="2:14" ht="16.5" customHeight="1">
      <c r="B16" s="53"/>
      <c r="C16" s="81" t="s">
        <v>28</v>
      </c>
      <c r="D16" s="41" t="s">
        <v>44</v>
      </c>
      <c r="E16" s="47">
        <v>101325</v>
      </c>
      <c r="F16" s="40" t="s">
        <v>0</v>
      </c>
      <c r="G16" s="97" t="s">
        <v>42</v>
      </c>
      <c r="H16" s="97"/>
      <c r="I16" s="97"/>
      <c r="J16" s="97"/>
      <c r="K16" s="97"/>
      <c r="M16" s="80" t="s">
        <v>39</v>
      </c>
      <c r="N16" s="5"/>
    </row>
    <row r="17" spans="2:12" ht="16.5" customHeight="1">
      <c r="B17" s="53"/>
      <c r="C17" s="81" t="s">
        <v>29</v>
      </c>
      <c r="D17" s="41" t="s">
        <v>45</v>
      </c>
      <c r="E17" s="66">
        <v>4E-06</v>
      </c>
      <c r="F17" s="40" t="s">
        <v>1</v>
      </c>
      <c r="G17" s="97"/>
      <c r="H17" s="97"/>
      <c r="I17" s="97"/>
      <c r="J17" s="97"/>
      <c r="K17" s="97"/>
      <c r="L17" s="1"/>
    </row>
    <row r="18" spans="2:12" ht="16.5" customHeight="1">
      <c r="B18" s="53"/>
      <c r="C18" s="82" t="s">
        <v>30</v>
      </c>
      <c r="D18" s="41" t="s">
        <v>46</v>
      </c>
      <c r="E18" s="63">
        <v>500</v>
      </c>
      <c r="F18" s="40" t="s">
        <v>2</v>
      </c>
      <c r="G18" s="97"/>
      <c r="H18" s="97"/>
      <c r="I18" s="97"/>
      <c r="J18" s="97"/>
      <c r="K18" s="97"/>
      <c r="L18" s="1"/>
    </row>
    <row r="19" spans="2:22" ht="16.5" customHeight="1">
      <c r="B19" s="53"/>
      <c r="C19" s="81" t="s">
        <v>31</v>
      </c>
      <c r="D19" s="41" t="s">
        <v>47</v>
      </c>
      <c r="E19" s="63">
        <v>300</v>
      </c>
      <c r="F19" s="42" t="s">
        <v>3</v>
      </c>
      <c r="G19" s="97"/>
      <c r="H19" s="97"/>
      <c r="I19" s="97"/>
      <c r="J19" s="97"/>
      <c r="K19" s="97"/>
      <c r="L19" s="5"/>
      <c r="M19" s="5"/>
      <c r="N19" s="5"/>
      <c r="O19" s="5"/>
      <c r="Q19" s="5"/>
      <c r="R19" s="5"/>
      <c r="S19" s="5"/>
      <c r="T19" s="5"/>
      <c r="U19" s="5"/>
      <c r="V19" s="5"/>
    </row>
    <row r="20" spans="2:22" ht="16.5" customHeight="1">
      <c r="B20" s="53"/>
      <c r="C20" s="81" t="s">
        <v>32</v>
      </c>
      <c r="D20" s="41" t="s">
        <v>48</v>
      </c>
      <c r="E20" s="63">
        <v>28</v>
      </c>
      <c r="F20" s="42" t="s">
        <v>3</v>
      </c>
      <c r="G20" s="97"/>
      <c r="H20" s="97"/>
      <c r="I20" s="97"/>
      <c r="J20" s="97"/>
      <c r="K20" s="97"/>
      <c r="M20" s="5"/>
      <c r="N20" s="5"/>
      <c r="O20" s="5"/>
      <c r="Q20" s="5"/>
      <c r="R20" s="5"/>
      <c r="S20" s="5"/>
      <c r="T20" s="5"/>
      <c r="U20" s="5"/>
      <c r="V20" s="5"/>
    </row>
    <row r="21" spans="2:22" ht="16.5" customHeight="1">
      <c r="B21" s="53"/>
      <c r="C21" s="81" t="s">
        <v>33</v>
      </c>
      <c r="D21" s="41" t="s">
        <v>11</v>
      </c>
      <c r="E21" s="63">
        <v>60</v>
      </c>
      <c r="F21" s="42" t="s">
        <v>4</v>
      </c>
      <c r="G21" s="98" t="s">
        <v>40</v>
      </c>
      <c r="H21" s="98"/>
      <c r="I21" s="98"/>
      <c r="J21" s="98"/>
      <c r="K21" s="98"/>
      <c r="M21" s="8"/>
      <c r="N21" s="8"/>
      <c r="O21" s="8"/>
      <c r="P21" s="3"/>
      <c r="Q21" s="8"/>
      <c r="R21" s="8"/>
      <c r="S21" s="8"/>
      <c r="T21" s="8"/>
      <c r="U21" s="8"/>
      <c r="V21" s="5"/>
    </row>
    <row r="22" spans="2:22" ht="18" customHeight="1">
      <c r="B22" s="87" t="s">
        <v>8</v>
      </c>
      <c r="C22" s="83" t="s">
        <v>34</v>
      </c>
      <c r="D22" s="9"/>
      <c r="G22" s="1"/>
      <c r="H22" s="1"/>
      <c r="I22" s="7"/>
      <c r="J22" s="7"/>
      <c r="K22" s="3"/>
      <c r="L22" s="1"/>
      <c r="M22" s="8"/>
      <c r="N22" s="8"/>
      <c r="O22" s="8"/>
      <c r="P22" s="3"/>
      <c r="Q22" s="8"/>
      <c r="R22" s="8"/>
      <c r="S22" s="8"/>
      <c r="T22" s="8"/>
      <c r="U22" s="8"/>
      <c r="V22" s="5"/>
    </row>
    <row r="23" spans="2:22" ht="15" customHeight="1">
      <c r="B23" s="54"/>
      <c r="C23" s="81" t="s">
        <v>35</v>
      </c>
      <c r="D23" s="41" t="s">
        <v>5</v>
      </c>
      <c r="E23" s="64">
        <v>0.1</v>
      </c>
      <c r="F23" s="42" t="s">
        <v>6</v>
      </c>
      <c r="G23" s="49">
        <f>E23/592</f>
        <v>0.00016891891891891893</v>
      </c>
      <c r="H23" s="40" t="s">
        <v>12</v>
      </c>
      <c r="I23" s="85" t="s">
        <v>15</v>
      </c>
      <c r="J23" s="1"/>
      <c r="L23" s="5"/>
      <c r="M23" s="5"/>
      <c r="N23" s="5"/>
      <c r="O23" s="5"/>
      <c r="Q23" s="5"/>
      <c r="R23" s="5"/>
      <c r="S23" s="5"/>
      <c r="T23" s="5"/>
      <c r="U23" s="5"/>
      <c r="V23" s="5"/>
    </row>
    <row r="24" spans="2:10" ht="14.25" customHeight="1">
      <c r="B24" s="54"/>
      <c r="C24" s="82" t="s">
        <v>17</v>
      </c>
      <c r="D24" s="41" t="s">
        <v>13</v>
      </c>
      <c r="E24" s="43">
        <f>E23/((1/101325)*(E19+(1+E19/E20)*(0.000004)*(101325+E18*1000))*60/E21)</f>
        <v>30.875166167182055</v>
      </c>
      <c r="F24" s="40" t="s">
        <v>7</v>
      </c>
      <c r="G24" s="1"/>
      <c r="H24" s="1"/>
      <c r="I24" s="62"/>
      <c r="J24" s="1"/>
    </row>
    <row r="25" spans="2:9" ht="14.25" customHeight="1">
      <c r="B25" s="87" t="s">
        <v>9</v>
      </c>
      <c r="C25" s="83" t="s">
        <v>36</v>
      </c>
      <c r="D25" s="4"/>
      <c r="E25" s="23"/>
      <c r="H25" s="1"/>
      <c r="I25" s="62"/>
    </row>
    <row r="26" spans="3:26" ht="14.25" customHeight="1">
      <c r="C26" s="84" t="s">
        <v>37</v>
      </c>
      <c r="D26" s="48" t="s">
        <v>14</v>
      </c>
      <c r="E26" s="65">
        <v>89</v>
      </c>
      <c r="F26" s="45" t="s">
        <v>7</v>
      </c>
      <c r="G26" s="5"/>
      <c r="H26" s="1"/>
      <c r="I26" s="62"/>
      <c r="J26" s="1"/>
      <c r="K26" s="6"/>
      <c r="L26" s="1"/>
      <c r="V26" s="5"/>
      <c r="Z26" s="10"/>
    </row>
    <row r="27" spans="3:26" ht="16.5" customHeight="1">
      <c r="C27" s="84" t="s">
        <v>38</v>
      </c>
      <c r="D27" s="48" t="s">
        <v>5</v>
      </c>
      <c r="E27" s="46">
        <f>E26/101325*(E19+(1+E19/E20)*(0.000004)*(101325+E18*1000))*60/E21</f>
        <v>0.28825755792887103</v>
      </c>
      <c r="F27" s="44" t="s">
        <v>6</v>
      </c>
      <c r="G27" s="49">
        <f>E27/592</f>
        <v>0.0004869215505555254</v>
      </c>
      <c r="H27" s="40" t="s">
        <v>12</v>
      </c>
      <c r="I27" s="86" t="s">
        <v>15</v>
      </c>
      <c r="L27" s="3"/>
      <c r="M27" s="3"/>
      <c r="N27" s="3"/>
      <c r="O27" s="3"/>
      <c r="P27" s="3"/>
      <c r="Q27" s="3"/>
      <c r="R27" s="3"/>
      <c r="S27" s="3"/>
      <c r="T27" s="3"/>
      <c r="U27" s="3"/>
      <c r="V27" s="3"/>
      <c r="W27" s="7"/>
      <c r="X27" s="7"/>
      <c r="Z27" s="12"/>
    </row>
    <row r="28" spans="2:26" ht="12" customHeight="1">
      <c r="B28" s="56"/>
      <c r="C28" s="13"/>
      <c r="D28" s="14"/>
      <c r="E28" s="1"/>
      <c r="F28" s="1"/>
      <c r="G28" s="8"/>
      <c r="H28" s="1"/>
      <c r="I28" s="1"/>
      <c r="L28" s="15"/>
      <c r="M28" s="15"/>
      <c r="N28" s="16"/>
      <c r="O28" s="15"/>
      <c r="P28" s="15"/>
      <c r="Q28" s="15"/>
      <c r="R28" s="15"/>
      <c r="S28" s="17"/>
      <c r="T28" s="99"/>
      <c r="U28" s="99"/>
      <c r="V28" s="99"/>
      <c r="W28" s="99"/>
      <c r="X28" s="19"/>
      <c r="Z28" s="20"/>
    </row>
    <row r="29" spans="2:26" ht="14.25" customHeight="1">
      <c r="B29" s="52"/>
      <c r="C29" s="26"/>
      <c r="D29" s="1"/>
      <c r="E29" s="1"/>
      <c r="F29" s="1"/>
      <c r="G29" s="8"/>
      <c r="H29" s="21"/>
      <c r="I29" s="21"/>
      <c r="L29" s="15"/>
      <c r="M29" s="15"/>
      <c r="N29" s="16"/>
      <c r="O29" s="15"/>
      <c r="P29" s="15"/>
      <c r="Q29" s="15"/>
      <c r="R29" s="15"/>
      <c r="S29" s="17"/>
      <c r="T29" s="99"/>
      <c r="U29" s="99"/>
      <c r="V29" s="99"/>
      <c r="W29" s="99"/>
      <c r="X29" s="22"/>
      <c r="Z29" s="10"/>
    </row>
    <row r="30" spans="3:26" ht="14.25" customHeight="1">
      <c r="C30" s="18"/>
      <c r="D30" s="16"/>
      <c r="E30" s="58"/>
      <c r="G30" s="1"/>
      <c r="H30" s="1"/>
      <c r="I30" s="1"/>
      <c r="J30" s="1"/>
      <c r="K30" s="1"/>
      <c r="L30" s="7"/>
      <c r="M30" s="7"/>
      <c r="N30" s="7"/>
      <c r="O30" s="3"/>
      <c r="P30" s="3"/>
      <c r="Q30" s="3"/>
      <c r="R30" s="3"/>
      <c r="S30" s="3"/>
      <c r="T30" s="3"/>
      <c r="U30" s="3"/>
      <c r="V30" s="3"/>
      <c r="W30" s="7"/>
      <c r="X30" s="7"/>
      <c r="Z30" s="20"/>
    </row>
    <row r="31" spans="3:26" ht="14.25" customHeight="1">
      <c r="C31" s="7"/>
      <c r="D31" s="29"/>
      <c r="E31" s="59"/>
      <c r="H31" s="1"/>
      <c r="I31" s="1"/>
      <c r="J31" s="1"/>
      <c r="K31" s="24"/>
      <c r="L31" s="1"/>
      <c r="Z31" s="20"/>
    </row>
    <row r="32" spans="3:26" ht="14.25" customHeight="1">
      <c r="C32" s="7"/>
      <c r="D32" s="33"/>
      <c r="E32" s="60"/>
      <c r="F32" s="1"/>
      <c r="G32" s="11"/>
      <c r="H32" s="21"/>
      <c r="I32" s="21"/>
      <c r="J32" s="1"/>
      <c r="K32" s="1"/>
      <c r="L32" s="1"/>
      <c r="O32" s="5"/>
      <c r="Q32" s="5"/>
      <c r="R32" s="5"/>
      <c r="S32" s="5"/>
      <c r="T32" s="5"/>
      <c r="U32" s="5"/>
      <c r="V32" s="5"/>
      <c r="Z32" s="20"/>
    </row>
    <row r="33" spans="3:26" ht="14.25" customHeight="1">
      <c r="C33" s="7"/>
      <c r="D33" s="35"/>
      <c r="E33" s="39"/>
      <c r="F33" s="34"/>
      <c r="G33" s="5"/>
      <c r="H33" s="1"/>
      <c r="I33" s="1"/>
      <c r="J33" s="1"/>
      <c r="L33" s="1"/>
      <c r="O33" s="5"/>
      <c r="Q33" s="5"/>
      <c r="R33" s="5"/>
      <c r="S33" s="5"/>
      <c r="T33" s="5"/>
      <c r="U33" s="5"/>
      <c r="V33" s="5"/>
      <c r="Z33" s="20"/>
    </row>
    <row r="34" spans="3:26" ht="14.25" customHeight="1">
      <c r="C34" s="1"/>
      <c r="D34" s="1"/>
      <c r="E34" s="1"/>
      <c r="F34" s="1"/>
      <c r="G34" s="5"/>
      <c r="H34" s="1"/>
      <c r="I34" s="1"/>
      <c r="J34" s="1"/>
      <c r="K34" s="5"/>
      <c r="L34" s="1"/>
      <c r="O34" s="5"/>
      <c r="P34" s="5"/>
      <c r="Q34" s="5"/>
      <c r="R34" s="5"/>
      <c r="S34" s="5"/>
      <c r="T34" s="5"/>
      <c r="U34" s="5"/>
      <c r="V34" s="5"/>
      <c r="Z34" s="20"/>
    </row>
    <row r="35" spans="5:23" ht="12" customHeight="1">
      <c r="E35" s="23"/>
      <c r="F35" s="5"/>
      <c r="G35" s="5"/>
      <c r="H35" s="5"/>
      <c r="I35" s="5"/>
      <c r="J35" s="5"/>
      <c r="K35" s="5"/>
      <c r="L35" s="5"/>
      <c r="M35" s="5"/>
      <c r="N35" s="5"/>
      <c r="O35" s="5"/>
      <c r="P35" s="5"/>
      <c r="Q35" s="5"/>
      <c r="R35" s="5"/>
      <c r="S35" s="5"/>
      <c r="T35" s="5"/>
      <c r="U35" s="5"/>
      <c r="V35" s="5"/>
      <c r="W35" s="25"/>
    </row>
    <row r="36" spans="2:22" ht="12" customHeight="1">
      <c r="B36" s="1"/>
      <c r="C36" s="1"/>
      <c r="D36" s="1"/>
      <c r="E36" s="1"/>
      <c r="F36" s="1"/>
      <c r="G36" s="1"/>
      <c r="H36" s="1"/>
      <c r="I36" s="1"/>
      <c r="J36" s="1"/>
      <c r="K36" s="1"/>
      <c r="L36" s="1"/>
      <c r="M36" s="1"/>
      <c r="N36" s="1"/>
      <c r="O36" s="1"/>
      <c r="P36" s="1"/>
      <c r="Q36" s="1"/>
      <c r="R36" s="1"/>
      <c r="S36" s="1"/>
      <c r="T36" s="1"/>
      <c r="U36" s="1"/>
      <c r="V36" s="1"/>
    </row>
    <row r="37" spans="2:22" ht="12.75" customHeight="1">
      <c r="B37" s="1"/>
      <c r="C37" s="1"/>
      <c r="D37" s="1"/>
      <c r="E37" s="1"/>
      <c r="F37" s="1"/>
      <c r="H37" s="1"/>
      <c r="I37" s="5"/>
      <c r="J37" s="1"/>
      <c r="K37" s="6"/>
      <c r="L37" s="1"/>
      <c r="M37" s="1"/>
      <c r="N37" s="1"/>
      <c r="O37" s="1"/>
      <c r="P37" s="1"/>
      <c r="Q37" s="1"/>
      <c r="R37" s="1"/>
      <c r="S37" s="1"/>
      <c r="T37" s="1"/>
      <c r="U37" s="1"/>
      <c r="V37" s="1"/>
    </row>
    <row r="38" spans="2:22" ht="14.25" customHeight="1">
      <c r="B38" s="1"/>
      <c r="C38" s="1"/>
      <c r="D38" s="1"/>
      <c r="E38" s="1"/>
      <c r="F38" s="1"/>
      <c r="H38" s="27"/>
      <c r="I38" s="1"/>
      <c r="J38" s="28"/>
      <c r="K38" s="1"/>
      <c r="L38" s="1"/>
      <c r="N38" s="15"/>
      <c r="O38" s="15"/>
      <c r="P38" s="1"/>
      <c r="Q38" s="1"/>
      <c r="R38" s="1"/>
      <c r="S38" s="1"/>
      <c r="T38" s="1"/>
      <c r="U38" s="1"/>
      <c r="V38" s="1"/>
    </row>
    <row r="39" spans="2:24" ht="13.5" customHeight="1">
      <c r="B39" s="1"/>
      <c r="C39" s="1"/>
      <c r="D39" s="1"/>
      <c r="E39" s="1"/>
      <c r="F39" s="1"/>
      <c r="H39" s="30"/>
      <c r="I39" s="31"/>
      <c r="K39" s="1"/>
      <c r="L39" s="55"/>
      <c r="M39" s="31"/>
      <c r="N39" s="31"/>
      <c r="O39" s="31"/>
      <c r="P39" s="31"/>
      <c r="Q39" s="100"/>
      <c r="R39" s="100"/>
      <c r="S39" s="101"/>
      <c r="T39" s="100"/>
      <c r="U39" s="100"/>
      <c r="V39" s="101"/>
      <c r="W39" s="100"/>
      <c r="X39" s="100"/>
    </row>
    <row r="40" spans="2:24" ht="13.5" customHeight="1">
      <c r="B40" s="1"/>
      <c r="C40" s="1"/>
      <c r="D40" s="1"/>
      <c r="E40" s="1"/>
      <c r="F40" s="1"/>
      <c r="G40" s="34"/>
      <c r="H40" s="1"/>
      <c r="K40" s="1"/>
      <c r="L40" s="55"/>
      <c r="M40" s="31"/>
      <c r="N40" s="31"/>
      <c r="O40" s="31"/>
      <c r="P40" s="31"/>
      <c r="Q40" s="96"/>
      <c r="R40" s="96"/>
      <c r="S40" s="101"/>
      <c r="T40" s="96"/>
      <c r="U40" s="96"/>
      <c r="V40" s="101"/>
      <c r="W40" s="96"/>
      <c r="X40" s="96"/>
    </row>
    <row r="41" spans="2:23" ht="12" customHeight="1">
      <c r="B41" s="1"/>
      <c r="C41" s="1"/>
      <c r="D41" s="1"/>
      <c r="E41" s="1"/>
      <c r="F41" s="1"/>
      <c r="G41" s="30"/>
      <c r="I41" s="50"/>
      <c r="K41" s="67"/>
      <c r="L41" s="51"/>
      <c r="M41" s="51"/>
      <c r="N41" s="51"/>
      <c r="O41" s="51"/>
      <c r="P41" s="1"/>
      <c r="Q41" s="1"/>
      <c r="R41" s="1"/>
      <c r="S41" s="1"/>
      <c r="T41" s="1"/>
      <c r="U41" s="1"/>
      <c r="V41" s="1"/>
      <c r="W41" s="32"/>
    </row>
    <row r="42" spans="3:23" ht="12.75">
      <c r="C42" s="1"/>
      <c r="D42" s="1"/>
      <c r="E42" s="1"/>
      <c r="F42" s="1"/>
      <c r="G42" s="1"/>
      <c r="H42" s="1"/>
      <c r="I42" s="1"/>
      <c r="J42" s="1"/>
      <c r="K42" s="1"/>
      <c r="L42" s="36"/>
      <c r="M42" s="1"/>
      <c r="N42" s="1"/>
      <c r="O42" s="1"/>
      <c r="P42" s="1"/>
      <c r="Q42" s="1"/>
      <c r="R42" s="1"/>
      <c r="S42" s="1"/>
      <c r="T42" s="1"/>
      <c r="U42" s="1"/>
      <c r="V42" s="1"/>
      <c r="W42" s="32"/>
    </row>
    <row r="43" spans="3:23" ht="12" customHeight="1">
      <c r="C43" s="1"/>
      <c r="D43" s="1"/>
      <c r="E43" s="1"/>
      <c r="F43" s="1"/>
      <c r="W43" s="25"/>
    </row>
    <row r="44" spans="3:23" ht="12" customHeight="1">
      <c r="C44" s="1"/>
      <c r="D44" s="1"/>
      <c r="E44" s="1"/>
      <c r="F44" s="1"/>
      <c r="W44" s="25"/>
    </row>
    <row r="45" spans="3:23" ht="24.75" customHeight="1">
      <c r="C45" s="1"/>
      <c r="D45" s="1"/>
      <c r="E45" s="90" t="s">
        <v>41</v>
      </c>
      <c r="F45" s="88" t="s">
        <v>35</v>
      </c>
      <c r="G45" s="89" t="s">
        <v>17</v>
      </c>
      <c r="W45" s="25"/>
    </row>
    <row r="46" spans="3:23" ht="12" customHeight="1">
      <c r="C46" s="1"/>
      <c r="D46" s="1"/>
      <c r="E46" s="72" t="s">
        <v>3</v>
      </c>
      <c r="F46" s="72" t="s">
        <v>16</v>
      </c>
      <c r="G46" s="71" t="s">
        <v>7</v>
      </c>
      <c r="W46" s="25"/>
    </row>
    <row r="47" spans="3:23" ht="12" customHeight="1">
      <c r="C47" s="1"/>
      <c r="D47" s="1"/>
      <c r="E47" s="69">
        <v>30</v>
      </c>
      <c r="F47" s="44">
        <f>1/101325*(E19+(1+E19/E47)*(0.000004)*(101325+E18*1000))*60/E21</f>
        <v>0.0032218929188255613</v>
      </c>
      <c r="G47" s="70">
        <f>E23/((1/101325)*(E19+(1+E19/E47)*(0.000004)*(101325+E18*1000))*60/E21)</f>
        <v>31.037654732625885</v>
      </c>
      <c r="W47" s="25"/>
    </row>
    <row r="48" spans="3:23" ht="12" customHeight="1">
      <c r="C48" s="1"/>
      <c r="D48" s="1"/>
      <c r="E48" s="69">
        <v>50</v>
      </c>
      <c r="F48" s="44">
        <f>1/101325*(E19+(1+E19/E48)*(0.000004)*(101325+E18*1000))*60/E21</f>
        <v>0.0031269390574882806</v>
      </c>
      <c r="G48" s="70">
        <f>E23/((1/101325)*(E19+(1+E19/E48)*(0.000004)*(101325+E18*1000))*60/E21)</f>
        <v>31.980156364264158</v>
      </c>
      <c r="W48" s="25"/>
    </row>
    <row r="49" spans="3:23" ht="12" customHeight="1">
      <c r="C49" s="1"/>
      <c r="D49" s="1"/>
      <c r="E49" s="69">
        <v>100</v>
      </c>
      <c r="F49" s="44">
        <f>1/101325*(E19+(1+E19/E49)*(0.000004)*(101325+E18*1000))*60/E21</f>
        <v>0.0030557236614853194</v>
      </c>
      <c r="G49" s="70">
        <f>E23/((1/101325)*(E19+(1+E19/E49)*(0.000004)*(101325+E18*1000))*60/E21)</f>
        <v>32.7254722867814</v>
      </c>
      <c r="W49" s="25"/>
    </row>
    <row r="50" spans="3:23" ht="12" customHeight="1">
      <c r="C50" s="1"/>
      <c r="D50" s="1"/>
      <c r="E50" s="69">
        <v>200</v>
      </c>
      <c r="F50" s="44">
        <f>1/101325*(E19+(1+E19/E50)*(0.000004)*(101325+E18*1000))*60/E21</f>
        <v>0.003020115963483839</v>
      </c>
      <c r="G50" s="70">
        <f>E23/((1/101325)*(E19+(1+E19/E50)*(0.000004)*(101325+E18*1000))*60/E21)</f>
        <v>33.1113113566161</v>
      </c>
      <c r="W50" s="25"/>
    </row>
    <row r="51" spans="3:23" ht="12" customHeight="1">
      <c r="C51" s="1"/>
      <c r="D51" s="1"/>
      <c r="E51" s="69">
        <v>300</v>
      </c>
      <c r="F51" s="44">
        <f>1/101325*(E19+(1+E19/E51)*(0.000004)*(101325+E18*1000))*60/E21</f>
        <v>0.0030082467308166793</v>
      </c>
      <c r="G51" s="70">
        <f>E23/((1/101325)*(E19+(1+E19/E51)*(0.000004)*(101325+E18*1000))*60/E21)</f>
        <v>33.24195418400804</v>
      </c>
      <c r="W51" s="25"/>
    </row>
    <row r="52" spans="3:23" ht="12" customHeight="1">
      <c r="C52" s="1"/>
      <c r="D52" s="1"/>
      <c r="E52" s="69">
        <v>400</v>
      </c>
      <c r="F52" s="44">
        <f>1/101325*(E19+(1+E19/E52)*(0.000004)*(101325+E18*1000))*60/E21</f>
        <v>0.003002312114483099</v>
      </c>
      <c r="G52" s="70">
        <f>E23/((1/101325)*(E19+(1+E19/E52)*(0.000004)*(101325+E18*1000))*60/E21)</f>
        <v>33.30766295669322</v>
      </c>
      <c r="W52" s="25"/>
    </row>
    <row r="53" spans="3:23" ht="12" customHeight="1">
      <c r="C53" s="1"/>
      <c r="D53" s="1"/>
      <c r="E53" s="69">
        <v>500</v>
      </c>
      <c r="F53" s="44">
        <f>1/101325*(E19+(1+E19/E53)*(0.000004)*(101325+E18*1000))*60/E21</f>
        <v>0.002998751344682951</v>
      </c>
      <c r="G53" s="70">
        <f>E23/((1/101325)*(E19+(1+E19/E53)*(0.000004)*(101325+E18*1000))*60/E21)</f>
        <v>33.347213058298</v>
      </c>
      <c r="W53" s="25"/>
    </row>
    <row r="54" spans="3:23" ht="12" customHeight="1">
      <c r="C54" s="1"/>
      <c r="D54" s="1"/>
      <c r="E54" s="69">
        <v>600</v>
      </c>
      <c r="F54" s="44">
        <f>1/101325*(E19+(1+E19/E54)*(0.000004)*(101325+E18*1000))*60/E21</f>
        <v>0.002996377498149519</v>
      </c>
      <c r="G54" s="70">
        <f>E23/((1/101325)*(E19+(1+E19/E54)*(0.000004)*(101325+E18*1000))*60/E21)</f>
        <v>33.37363201457669</v>
      </c>
      <c r="W54" s="25"/>
    </row>
    <row r="55" spans="3:23" ht="12" customHeight="1">
      <c r="C55" s="1"/>
      <c r="D55" s="1"/>
      <c r="E55" s="69">
        <v>700</v>
      </c>
      <c r="F55" s="44">
        <f>1/101325*(E19+(1+E19/E55)*(0.000004)*(101325+E18*1000))*60/E21</f>
        <v>0.0029946818934827816</v>
      </c>
      <c r="G55" s="70">
        <f>E23/((1/101325)*(E19+(1+E19/E55)*(0.000004)*(101325+E18*1000))*60/E21)</f>
        <v>33.39252834086532</v>
      </c>
      <c r="W55" s="25"/>
    </row>
    <row r="56" spans="3:23" ht="12" customHeight="1">
      <c r="C56" s="1"/>
      <c r="D56" s="1"/>
      <c r="E56" s="69">
        <v>800</v>
      </c>
      <c r="F56" s="44">
        <f>1/101325*(E19+(1+E19/E56)*(0.000004)*(101325+E18*1000))*60/E21</f>
        <v>0.0029934101899827285</v>
      </c>
      <c r="G56" s="70">
        <f>E23/((1/101325)*(E19+(1+E19/E56)*(0.000004)*(101325+E18*1000))*60/E21)</f>
        <v>33.40671463424697</v>
      </c>
      <c r="W56" s="25"/>
    </row>
    <row r="57" spans="3:23" ht="12" customHeight="1">
      <c r="C57" s="1"/>
      <c r="D57" s="1"/>
      <c r="E57" s="69">
        <v>900</v>
      </c>
      <c r="F57" s="44">
        <f>1/101325*(E19+(1+E19/E57)*(0.000004)*(101325+E18*1000))*60/E21</f>
        <v>0.0029924210872604657</v>
      </c>
      <c r="G57" s="70">
        <f>E23/((1/101325)*(E19+(1+E19/E57)*(0.000004)*(101325+E18*1000))*60/E21)</f>
        <v>33.41775675413018</v>
      </c>
      <c r="W57" s="25"/>
    </row>
    <row r="58" spans="3:23" ht="12" customHeight="1">
      <c r="C58" s="1"/>
      <c r="D58" s="1"/>
      <c r="E58" s="69">
        <v>1000</v>
      </c>
      <c r="F58" s="44">
        <f>1/101325*(E19+(1+E19/E58)*(0.000004)*(101325+E18*1000))*60/E21</f>
        <v>0.002991629805082655</v>
      </c>
      <c r="G58" s="70">
        <f>E23/((1/101325)*(E19+(1+E19/E58)*(0.000004)*(101325+E18*1000))*60/E21)</f>
        <v>33.42659570716408</v>
      </c>
      <c r="W58" s="25"/>
    </row>
    <row r="59" spans="3:22" ht="12" customHeight="1">
      <c r="C59" s="1"/>
      <c r="D59" s="1"/>
      <c r="E59" s="69">
        <v>2000</v>
      </c>
      <c r="F59" s="44">
        <f>1/101325*(E19+(1+E19/E59)*(0.000004)*(101325+E18*1000))*60/E21</f>
        <v>0.002988069035282507</v>
      </c>
      <c r="G59" s="70">
        <f>E23/((1/101325)*(E19+(1+E19/E59)*(0.000004)*(101325+E18*1000))*60/E21)</f>
        <v>33.46642892758517</v>
      </c>
      <c r="T59" s="1"/>
      <c r="U59" s="1"/>
      <c r="V59" s="1"/>
    </row>
    <row r="60" spans="3:23" ht="12" customHeight="1">
      <c r="C60" s="1"/>
      <c r="D60" s="1"/>
      <c r="E60" s="69">
        <v>3000</v>
      </c>
      <c r="F60" s="44">
        <f>1/101325*(E19+(1+E19/E60)*(0.000004)*(101325+E18*1000))*60/E21</f>
        <v>0.002986882112015791</v>
      </c>
      <c r="G60" s="70">
        <f>E23/((1/101325)*(E19+(1+E19/E60)*(0.000004)*(101325+E18*1000))*60/E21)</f>
        <v>33.47972777288886</v>
      </c>
      <c r="W60" s="25"/>
    </row>
    <row r="61" spans="2:22" s="37" customFormat="1" ht="12" customHeight="1">
      <c r="B61" s="57"/>
      <c r="E61" s="69">
        <v>4000</v>
      </c>
      <c r="F61" s="44">
        <f>1/101325*(E19+(1+E19/E61)*(0.000004)*(101325+E18*1000))*60/E21</f>
        <v>0.0029862886503824325</v>
      </c>
      <c r="G61" s="70">
        <f>E23/((1/101325)*(E19+(1+E19/E61)*(0.000004)*(101325+E18*1000))*60/E21)</f>
        <v>33.48638115983655</v>
      </c>
      <c r="H61" s="38"/>
      <c r="I61" s="38"/>
      <c r="J61" s="38"/>
      <c r="K61" s="38"/>
      <c r="L61" s="38"/>
      <c r="M61" s="38"/>
      <c r="N61" s="38"/>
      <c r="O61" s="38"/>
      <c r="P61" s="38"/>
      <c r="Q61" s="38"/>
      <c r="R61" s="38"/>
      <c r="S61" s="38"/>
      <c r="T61" s="38"/>
      <c r="U61" s="38"/>
      <c r="V61" s="38"/>
    </row>
    <row r="62" spans="3:14" ht="12" customHeight="1">
      <c r="C62" s="1"/>
      <c r="D62" s="1"/>
      <c r="E62" s="69">
        <v>5000</v>
      </c>
      <c r="F62" s="44">
        <f>1/101325*(E19+(1+E19/E62)*(0.000004)*(101325+E18*1000))*60/E21</f>
        <v>0.002985932573402418</v>
      </c>
      <c r="G62" s="70">
        <f>E23/((1/101325)*(E19+(1+E19/E62)*(0.000004)*(101325+E18*1000))*60/E21)</f>
        <v>33.490374461487505</v>
      </c>
      <c r="J62" s="1"/>
      <c r="K62" s="1"/>
      <c r="L62" s="1"/>
      <c r="M62" s="1"/>
      <c r="N62" s="1"/>
    </row>
    <row r="63" spans="3:14" ht="12" customHeight="1">
      <c r="C63" s="1"/>
      <c r="D63" s="1"/>
      <c r="E63" s="1"/>
      <c r="J63" s="1"/>
      <c r="K63" s="1"/>
      <c r="L63" s="1"/>
      <c r="M63" s="1"/>
      <c r="N63" s="1"/>
    </row>
    <row r="64" spans="3:14" ht="12" customHeight="1">
      <c r="C64" s="1"/>
      <c r="D64" s="1"/>
      <c r="E64" s="1"/>
      <c r="J64" s="1"/>
      <c r="K64" s="1"/>
      <c r="L64" s="1"/>
      <c r="M64" s="1"/>
      <c r="N64" s="1"/>
    </row>
    <row r="65" spans="3:14" ht="12" customHeight="1">
      <c r="C65" s="1"/>
      <c r="D65" s="1"/>
      <c r="E65" s="1"/>
      <c r="J65" s="1"/>
      <c r="K65" s="1"/>
      <c r="L65" s="1"/>
      <c r="M65" s="1"/>
      <c r="N65" s="1"/>
    </row>
    <row r="66" spans="3:14" ht="12" customHeight="1">
      <c r="C66" s="1"/>
      <c r="D66" s="1"/>
      <c r="E66" s="1"/>
      <c r="J66" s="1"/>
      <c r="K66" s="1"/>
      <c r="L66" s="1"/>
      <c r="M66" s="1"/>
      <c r="N66" s="1"/>
    </row>
    <row r="67" spans="3:14" ht="12" customHeight="1">
      <c r="C67" s="1"/>
      <c r="D67" s="1"/>
      <c r="E67" s="1"/>
      <c r="J67" s="1"/>
      <c r="K67" s="1"/>
      <c r="L67" s="1"/>
      <c r="M67" s="1"/>
      <c r="N67" s="1"/>
    </row>
    <row r="68" spans="3:14" ht="12" customHeight="1">
      <c r="C68" s="1"/>
      <c r="D68" s="1"/>
      <c r="E68" s="1"/>
      <c r="J68" s="1"/>
      <c r="K68" s="1"/>
      <c r="L68" s="1"/>
      <c r="M68" s="1"/>
      <c r="N68" s="1"/>
    </row>
    <row r="69" spans="3:14" ht="12" customHeight="1">
      <c r="C69" s="1"/>
      <c r="D69" s="1"/>
      <c r="E69" s="1"/>
      <c r="J69" s="1"/>
      <c r="K69" s="1"/>
      <c r="L69" s="1"/>
      <c r="M69" s="1"/>
      <c r="N69" s="1"/>
    </row>
    <row r="70" spans="3:14" ht="12" customHeight="1">
      <c r="C70" s="1"/>
      <c r="D70" s="1"/>
      <c r="E70" s="1"/>
      <c r="J70" s="1"/>
      <c r="K70" s="1"/>
      <c r="L70" s="1"/>
      <c r="M70" s="1"/>
      <c r="N70" s="1"/>
    </row>
    <row r="71" spans="3:14" ht="12" customHeight="1">
      <c r="C71" s="1"/>
      <c r="D71" s="1"/>
      <c r="E71" s="1"/>
      <c r="J71" s="1"/>
      <c r="K71" s="1"/>
      <c r="L71" s="1"/>
      <c r="M71" s="1"/>
      <c r="N71" s="1"/>
    </row>
    <row r="72" spans="3:14" ht="12" customHeight="1">
      <c r="C72" s="1"/>
      <c r="D72" s="1"/>
      <c r="E72" s="1"/>
      <c r="J72" s="1"/>
      <c r="K72" s="1"/>
      <c r="L72" s="1"/>
      <c r="M72" s="1"/>
      <c r="N72" s="1"/>
    </row>
    <row r="73" spans="3:14" ht="12" customHeight="1">
      <c r="C73" s="1"/>
      <c r="D73" s="1"/>
      <c r="E73" s="1"/>
      <c r="J73" s="1"/>
      <c r="K73" s="1"/>
      <c r="L73" s="1"/>
      <c r="M73" s="1"/>
      <c r="N73" s="1"/>
    </row>
    <row r="74" spans="3:14" ht="12" customHeight="1">
      <c r="C74" s="1"/>
      <c r="D74" s="1"/>
      <c r="E74" s="1"/>
      <c r="J74" s="1"/>
      <c r="K74" s="1"/>
      <c r="L74" s="1"/>
      <c r="M74" s="1"/>
      <c r="N74" s="1"/>
    </row>
    <row r="75" spans="3:14" ht="12" customHeight="1">
      <c r="C75" s="1"/>
      <c r="D75" s="1"/>
      <c r="E75" s="1"/>
      <c r="J75" s="1"/>
      <c r="K75" s="1"/>
      <c r="L75" s="1"/>
      <c r="M75" s="1"/>
      <c r="N75" s="1"/>
    </row>
    <row r="76" spans="3:14" ht="12" customHeight="1">
      <c r="C76" s="1"/>
      <c r="D76" s="1"/>
      <c r="E76" s="1"/>
      <c r="J76" s="1"/>
      <c r="K76" s="1"/>
      <c r="L76" s="1"/>
      <c r="M76" s="1"/>
      <c r="N76" s="1"/>
    </row>
    <row r="77" spans="3:14" ht="12" customHeight="1">
      <c r="C77" s="1"/>
      <c r="D77" s="1"/>
      <c r="E77" s="1"/>
      <c r="J77" s="1"/>
      <c r="K77" s="1"/>
      <c r="L77" s="1"/>
      <c r="M77" s="1"/>
      <c r="N77" s="1"/>
    </row>
    <row r="78" spans="3:14" ht="12" customHeight="1">
      <c r="C78" s="1"/>
      <c r="D78" s="1"/>
      <c r="E78" s="1"/>
      <c r="J78" s="1"/>
      <c r="K78" s="1"/>
      <c r="L78" s="1"/>
      <c r="M78" s="1"/>
      <c r="N78" s="1"/>
    </row>
    <row r="79" spans="3:14" ht="12" customHeight="1">
      <c r="C79" s="1"/>
      <c r="D79" s="1"/>
      <c r="E79" s="1"/>
      <c r="J79" s="1"/>
      <c r="K79" s="1"/>
      <c r="L79" s="1"/>
      <c r="M79" s="1"/>
      <c r="N79" s="1"/>
    </row>
  </sheetData>
  <sheetProtection/>
  <mergeCells count="11">
    <mergeCell ref="W39:X39"/>
    <mergeCell ref="Q40:R40"/>
    <mergeCell ref="T40:U40"/>
    <mergeCell ref="W40:X40"/>
    <mergeCell ref="G16:K20"/>
    <mergeCell ref="G21:K21"/>
    <mergeCell ref="T28:W29"/>
    <mergeCell ref="Q39:R39"/>
    <mergeCell ref="S39:S40"/>
    <mergeCell ref="T39:U39"/>
    <mergeCell ref="V39:V40"/>
  </mergeCells>
  <dataValidations count="3">
    <dataValidation allowBlank="1" showInputMessage="1" showErrorMessage="1" prompt="テスト圧が真空の&#10;場合は大気圧&#10;101.325を入力&#10;して下さい。" sqref="E30"/>
    <dataValidation allowBlank="1" showInputMessage="1" showErrorMessage="1" prompt="ワーク内容積を&#10;（配管部も含む）&#10;入力して下さい。" sqref="E19"/>
    <dataValidation type="decimal" operator="greaterThanOrEqual" allowBlank="1" showInputMessage="1" showErrorMessage="1" prompt="マスタ内容積&#10;を入力して&#10;下さい。" error="３．８以上の値を入力して下さい。" sqref="E20">
      <formula1>3.8</formula1>
    </dataValidation>
  </dataValidations>
  <hyperlinks>
    <hyperlink ref="I2" r:id="rId1" display="http://www.fukuda-jp.com/"/>
  </hyperlinks>
  <printOptions/>
  <pageMargins left="0.2362204724409449" right="0.2362204724409449" top="0.5511811023622047" bottom="0.5511811023622047" header="0.31496062992125984" footer="0.31496062992125984"/>
  <pageSetup fitToWidth="0" fitToHeight="1" horizontalDpi="600" verticalDpi="600" orientation="landscape"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fukuda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井元</dc:creator>
  <cp:keywords/>
  <dc:description/>
  <cp:lastModifiedBy>y-matsui</cp:lastModifiedBy>
  <cp:lastPrinted>2015-06-08T06:28:20Z</cp:lastPrinted>
  <dcterms:created xsi:type="dcterms:W3CDTF">2008-04-24T11:44:09Z</dcterms:created>
  <dcterms:modified xsi:type="dcterms:W3CDTF">2018-10-16T05:33:18Z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